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CNS\DIR_PRESTATAIRES\PREST\Dependance\VM\Recensements art395bis\2024\Formulaires et fiches techniques\A publier\"/>
    </mc:Choice>
  </mc:AlternateContent>
  <bookViews>
    <workbookView xWindow="43080" yWindow="-120" windowWidth="29040" windowHeight="15720" tabRatio="792" activeTab="5"/>
  </bookViews>
  <sheets>
    <sheet name="F1" sheetId="3" r:id="rId1"/>
    <sheet name="F2 SAS" sheetId="53" r:id="rId2"/>
    <sheet name="F2 FHL" sheetId="61" r:id="rId3"/>
    <sheet name="F2 ETAT-COMMUNAL" sheetId="62" r:id="rId4"/>
    <sheet name="F2 TOTAL" sheetId="63" r:id="rId5"/>
    <sheet name="F5" sheetId="64" r:id="rId6"/>
  </sheets>
  <externalReferences>
    <externalReference r:id="rId7"/>
    <externalReference r:id="rId8"/>
    <externalReference r:id="rId9"/>
  </externalReferences>
  <definedNames>
    <definedName name="\X" localSheetId="3">#REF!</definedName>
    <definedName name="\X" localSheetId="2">#REF!</definedName>
    <definedName name="\X" localSheetId="4">#REF!</definedName>
    <definedName name="\X">#REF!</definedName>
    <definedName name="A3xl7" localSheetId="3">#REF!</definedName>
    <definedName name="A3xl7" localSheetId="2">#REF!</definedName>
    <definedName name="A3xl7" localSheetId="4">#REF!</definedName>
    <definedName name="A3xl7">#REF!</definedName>
    <definedName name="Base_de_donnée" localSheetId="3">#REF!</definedName>
    <definedName name="Base_de_donnée" localSheetId="2">#REF!</definedName>
    <definedName name="Base_de_donnée" localSheetId="4">#REF!</definedName>
    <definedName name="Base_de_donnée">#REF!</definedName>
    <definedName name="_xlnm.Criteria" localSheetId="3">#REF!</definedName>
    <definedName name="_xlnm.Criteria" localSheetId="2">#REF!</definedName>
    <definedName name="_xlnm.Criteria" localSheetId="4">#REF!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#REF!</definedName>
    <definedName name="_xlnm.Database" localSheetId="3">#REF!</definedName>
    <definedName name="_xlnm.Database" localSheetId="2">#REF!</definedName>
    <definedName name="_xlnm.Database" localSheetId="4">#REF!</definedName>
    <definedName name="_xlnm.Database">#REF!</definedName>
    <definedName name="_xlnm.Extract" localSheetId="3">#REF!</definedName>
    <definedName name="_xlnm.Extract" localSheetId="2">#REF!</definedName>
    <definedName name="_xlnm.Extract" localSheetId="4">#REF!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#REF!</definedName>
    <definedName name="i" localSheetId="3">#REF!</definedName>
    <definedName name="i" localSheetId="2">#REF!</definedName>
    <definedName name="i" localSheetId="4">#REF!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#REF!</definedName>
    <definedName name="p" localSheetId="3">#REF!</definedName>
    <definedName name="p" localSheetId="2">#REF!</definedName>
    <definedName name="p" localSheetId="4">#REF!</definedName>
    <definedName name="p">#REF!</definedName>
    <definedName name="_xlnm.Print_Area" localSheetId="0">'F1'!$B$2:$H$49</definedName>
    <definedName name="_xlnm.Print_Area" localSheetId="5">'F5'!$B$2:$D$38</definedName>
    <definedName name="publiccible" localSheetId="3">#REF!</definedName>
    <definedName name="publiccible" localSheetId="2">#REF!</definedName>
    <definedName name="publiccible" localSheetId="4">#REF!</definedName>
    <definedName name="publiccible">#REF!</definedName>
    <definedName name="publicicble" localSheetId="3">#REF!</definedName>
    <definedName name="publicicble" localSheetId="2">#REF!</definedName>
    <definedName name="publicicble" localSheetId="4">#REF!</definedName>
    <definedName name="publicicble">#REF!</definedName>
    <definedName name="publicicble1" localSheetId="3">#REF!</definedName>
    <definedName name="publicicble1" localSheetId="2">#REF!</definedName>
    <definedName name="publicicble1" localSheetId="4">#REF!</definedName>
    <definedName name="publicicble1">#REF!</definedName>
    <definedName name="qas" localSheetId="3">#REF!</definedName>
    <definedName name="qas" localSheetId="2">#REF!</definedName>
    <definedName name="qas" localSheetId="4">#REF!</definedName>
    <definedName name="qas">#REF!</definedName>
    <definedName name="qew" localSheetId="3">#REF!</definedName>
    <definedName name="qew" localSheetId="2">#REF!</definedName>
    <definedName name="qew" localSheetId="4">#REF!</definedName>
    <definedName name="qew">#REF!</definedName>
    <definedName name="qsa" localSheetId="3">#REF!</definedName>
    <definedName name="qsa" localSheetId="2">#REF!</definedName>
    <definedName name="qsa" localSheetId="4">#REF!</definedName>
    <definedName name="qsa">#REF!</definedName>
    <definedName name="qwe" localSheetId="3">#REF!</definedName>
    <definedName name="qwe" localSheetId="2">#REF!</definedName>
    <definedName name="qwe" localSheetId="4">#REF!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#REF!</definedName>
    <definedName name="xx" localSheetId="3">#REF!</definedName>
    <definedName name="xx" localSheetId="2">#REF!</definedName>
    <definedName name="xx" localSheetId="4">#REF!</definedName>
    <definedName name="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63" l="1"/>
  <c r="D65" i="62"/>
  <c r="D65" i="61"/>
  <c r="D65" i="53"/>
  <c r="H8" i="63" l="1"/>
  <c r="G8" i="63"/>
  <c r="F8" i="63"/>
  <c r="C4" i="64" l="1"/>
  <c r="G63" i="62" l="1"/>
  <c r="G61" i="62"/>
  <c r="G63" i="61"/>
  <c r="G61" i="61"/>
  <c r="G63" i="53"/>
  <c r="G61" i="53"/>
  <c r="F2" i="64" l="1"/>
  <c r="G17" i="63" l="1"/>
  <c r="G18" i="63"/>
  <c r="G19" i="63"/>
  <c r="G20" i="63"/>
  <c r="G21" i="63"/>
  <c r="G22" i="63"/>
  <c r="G23" i="63"/>
  <c r="G24" i="63"/>
  <c r="G25" i="63"/>
  <c r="G26" i="63"/>
  <c r="G27" i="63"/>
  <c r="G28" i="63"/>
  <c r="G29" i="63"/>
  <c r="G30" i="63"/>
  <c r="G32" i="63"/>
  <c r="G33" i="63"/>
  <c r="G34" i="63"/>
  <c r="G35" i="63"/>
  <c r="G36" i="63"/>
  <c r="G37" i="63"/>
  <c r="G39" i="63"/>
  <c r="G40" i="63"/>
  <c r="G41" i="63"/>
  <c r="G42" i="63"/>
  <c r="G43" i="63"/>
  <c r="G45" i="63"/>
  <c r="G46" i="63"/>
  <c r="G47" i="63"/>
  <c r="G48" i="63"/>
  <c r="G49" i="63"/>
  <c r="G50" i="63"/>
  <c r="G51" i="63"/>
  <c r="G52" i="63"/>
  <c r="G54" i="63"/>
  <c r="G55" i="63"/>
  <c r="G56" i="63"/>
  <c r="G57" i="63"/>
  <c r="G58" i="63"/>
  <c r="G59" i="63"/>
  <c r="G61" i="63" l="1"/>
  <c r="D26" i="63"/>
  <c r="F26" i="63"/>
  <c r="H26" i="63"/>
  <c r="I26" i="63"/>
  <c r="J26" i="63"/>
  <c r="K26" i="63"/>
  <c r="L26" i="63"/>
  <c r="M26" i="63"/>
  <c r="N26" i="63"/>
  <c r="O26" i="63"/>
  <c r="P26" i="63"/>
  <c r="U26" i="63"/>
  <c r="X26" i="63"/>
  <c r="Z26" i="63" s="1"/>
  <c r="R26" i="61"/>
  <c r="S26" i="61" s="1"/>
  <c r="Z26" i="61"/>
  <c r="R26" i="62"/>
  <c r="S26" i="62" s="1"/>
  <c r="Z26" i="62"/>
  <c r="R26" i="53"/>
  <c r="S26" i="53" s="1"/>
  <c r="Z26" i="53"/>
  <c r="R26" i="63" l="1"/>
  <c r="S26" i="63" s="1"/>
  <c r="V26" i="63"/>
  <c r="V26" i="61"/>
  <c r="V26" i="62"/>
  <c r="V26" i="53"/>
  <c r="AD2" i="53" l="1"/>
  <c r="J2" i="3" l="1"/>
  <c r="AD2" i="62" l="1"/>
  <c r="AD2" i="61"/>
  <c r="C59" i="63" l="1"/>
  <c r="C58" i="63"/>
  <c r="C57" i="63"/>
  <c r="C56" i="63"/>
  <c r="C55" i="63"/>
  <c r="C54" i="63"/>
  <c r="C52" i="63"/>
  <c r="C51" i="63"/>
  <c r="C50" i="63"/>
  <c r="C49" i="63"/>
  <c r="C48" i="63"/>
  <c r="C47" i="63"/>
  <c r="C46" i="63"/>
  <c r="C45" i="63"/>
  <c r="C43" i="63"/>
  <c r="C42" i="63"/>
  <c r="C41" i="63"/>
  <c r="C40" i="63"/>
  <c r="C39" i="63"/>
  <c r="C37" i="63"/>
  <c r="C36" i="63"/>
  <c r="C35" i="63"/>
  <c r="C34" i="63"/>
  <c r="C33" i="63"/>
  <c r="C32" i="63"/>
  <c r="C30" i="63"/>
  <c r="C29" i="63"/>
  <c r="C28" i="63"/>
  <c r="C27" i="63"/>
  <c r="C25" i="63"/>
  <c r="C24" i="63"/>
  <c r="C23" i="63"/>
  <c r="C22" i="63"/>
  <c r="C21" i="63"/>
  <c r="C20" i="63"/>
  <c r="C19" i="63"/>
  <c r="C18" i="63"/>
  <c r="C17" i="63"/>
  <c r="C59" i="62"/>
  <c r="C58" i="62"/>
  <c r="C57" i="62"/>
  <c r="C56" i="62"/>
  <c r="C55" i="62"/>
  <c r="C54" i="62"/>
  <c r="C52" i="62"/>
  <c r="C51" i="62"/>
  <c r="C50" i="62"/>
  <c r="C49" i="62"/>
  <c r="C48" i="62"/>
  <c r="C47" i="62"/>
  <c r="C46" i="62"/>
  <c r="C45" i="62"/>
  <c r="C43" i="62"/>
  <c r="C42" i="62"/>
  <c r="C41" i="62"/>
  <c r="C40" i="62"/>
  <c r="C39" i="62"/>
  <c r="C37" i="62"/>
  <c r="C36" i="62"/>
  <c r="C35" i="62"/>
  <c r="C34" i="62"/>
  <c r="C33" i="62"/>
  <c r="C32" i="62"/>
  <c r="C30" i="62"/>
  <c r="C29" i="62"/>
  <c r="C28" i="62"/>
  <c r="C27" i="62"/>
  <c r="C25" i="62"/>
  <c r="C24" i="62"/>
  <c r="C23" i="62"/>
  <c r="C22" i="62"/>
  <c r="C21" i="62"/>
  <c r="C20" i="62"/>
  <c r="C19" i="62"/>
  <c r="C18" i="62"/>
  <c r="C17" i="62"/>
  <c r="C59" i="61"/>
  <c r="C58" i="61"/>
  <c r="C57" i="61"/>
  <c r="C56" i="61"/>
  <c r="C55" i="61"/>
  <c r="C54" i="61"/>
  <c r="C52" i="61"/>
  <c r="C51" i="61"/>
  <c r="C50" i="61"/>
  <c r="C49" i="61"/>
  <c r="C48" i="61"/>
  <c r="C47" i="61"/>
  <c r="C46" i="61"/>
  <c r="C45" i="61"/>
  <c r="C43" i="61"/>
  <c r="C42" i="61"/>
  <c r="C41" i="61"/>
  <c r="C40" i="61"/>
  <c r="C39" i="61"/>
  <c r="C37" i="61"/>
  <c r="C36" i="61"/>
  <c r="C35" i="61"/>
  <c r="C34" i="61"/>
  <c r="C33" i="61"/>
  <c r="C32" i="61"/>
  <c r="C30" i="61"/>
  <c r="C29" i="61"/>
  <c r="C28" i="61"/>
  <c r="C27" i="61"/>
  <c r="C25" i="61"/>
  <c r="C24" i="61"/>
  <c r="C23" i="61"/>
  <c r="C22" i="61"/>
  <c r="C21" i="61"/>
  <c r="C20" i="61"/>
  <c r="C19" i="61"/>
  <c r="C18" i="61"/>
  <c r="C17" i="61"/>
  <c r="U30" i="63"/>
  <c r="P30" i="63"/>
  <c r="O30" i="63"/>
  <c r="N30" i="63"/>
  <c r="M30" i="63"/>
  <c r="L30" i="63"/>
  <c r="K30" i="63"/>
  <c r="J30" i="63"/>
  <c r="I30" i="63"/>
  <c r="H30" i="63"/>
  <c r="F30" i="63"/>
  <c r="D30" i="63"/>
  <c r="D73" i="63" l="1"/>
  <c r="D72" i="63"/>
  <c r="D70" i="63"/>
  <c r="D69" i="63"/>
  <c r="X59" i="63" l="1"/>
  <c r="X58" i="63"/>
  <c r="X57" i="63"/>
  <c r="X56" i="63"/>
  <c r="X55" i="63"/>
  <c r="X54" i="63"/>
  <c r="X52" i="63"/>
  <c r="X51" i="63"/>
  <c r="X50" i="63"/>
  <c r="X49" i="63"/>
  <c r="X48" i="63"/>
  <c r="X47" i="63"/>
  <c r="X46" i="63"/>
  <c r="X45" i="63"/>
  <c r="X43" i="63"/>
  <c r="X42" i="63"/>
  <c r="X41" i="63"/>
  <c r="X40" i="63"/>
  <c r="X39" i="63"/>
  <c r="X37" i="63"/>
  <c r="X36" i="63"/>
  <c r="X35" i="63"/>
  <c r="X34" i="63"/>
  <c r="X33" i="63"/>
  <c r="X32" i="63"/>
  <c r="X30" i="63"/>
  <c r="X29" i="63"/>
  <c r="X28" i="63"/>
  <c r="X27" i="63"/>
  <c r="X25" i="63"/>
  <c r="X24" i="63"/>
  <c r="X23" i="63"/>
  <c r="X22" i="63"/>
  <c r="X21" i="63"/>
  <c r="X20" i="63"/>
  <c r="X19" i="63"/>
  <c r="X18" i="63"/>
  <c r="X17" i="63"/>
  <c r="U59" i="63"/>
  <c r="U58" i="63"/>
  <c r="U57" i="63"/>
  <c r="U56" i="63"/>
  <c r="U55" i="63"/>
  <c r="U54" i="63"/>
  <c r="U52" i="63"/>
  <c r="U51" i="63"/>
  <c r="U50" i="63"/>
  <c r="U49" i="63"/>
  <c r="U48" i="63"/>
  <c r="U47" i="63"/>
  <c r="U46" i="63"/>
  <c r="U45" i="63"/>
  <c r="U43" i="63"/>
  <c r="U42" i="63"/>
  <c r="U41" i="63"/>
  <c r="U40" i="63"/>
  <c r="U39" i="63"/>
  <c r="U37" i="63"/>
  <c r="U36" i="63"/>
  <c r="U35" i="63"/>
  <c r="U34" i="63"/>
  <c r="U33" i="63"/>
  <c r="U32" i="63"/>
  <c r="U29" i="63"/>
  <c r="U28" i="63"/>
  <c r="U27" i="63"/>
  <c r="U25" i="63"/>
  <c r="U24" i="63"/>
  <c r="U23" i="63"/>
  <c r="U22" i="63"/>
  <c r="U21" i="63"/>
  <c r="U20" i="63"/>
  <c r="U19" i="63"/>
  <c r="U18" i="63"/>
  <c r="U17" i="63"/>
  <c r="P59" i="63"/>
  <c r="O59" i="63"/>
  <c r="N59" i="63"/>
  <c r="M59" i="63"/>
  <c r="L59" i="63"/>
  <c r="K59" i="63"/>
  <c r="J59" i="63"/>
  <c r="I59" i="63"/>
  <c r="H59" i="63"/>
  <c r="F59" i="63"/>
  <c r="D59" i="63"/>
  <c r="P58" i="63"/>
  <c r="O58" i="63"/>
  <c r="N58" i="63"/>
  <c r="M58" i="63"/>
  <c r="L58" i="63"/>
  <c r="K58" i="63"/>
  <c r="J58" i="63"/>
  <c r="I58" i="63"/>
  <c r="H58" i="63"/>
  <c r="F58" i="63"/>
  <c r="D58" i="63"/>
  <c r="P57" i="63"/>
  <c r="O57" i="63"/>
  <c r="N57" i="63"/>
  <c r="M57" i="63"/>
  <c r="L57" i="63"/>
  <c r="K57" i="63"/>
  <c r="J57" i="63"/>
  <c r="I57" i="63"/>
  <c r="H57" i="63"/>
  <c r="F57" i="63"/>
  <c r="D57" i="63"/>
  <c r="P56" i="63"/>
  <c r="O56" i="63"/>
  <c r="N56" i="63"/>
  <c r="M56" i="63"/>
  <c r="L56" i="63"/>
  <c r="K56" i="63"/>
  <c r="J56" i="63"/>
  <c r="I56" i="63"/>
  <c r="H56" i="63"/>
  <c r="F56" i="63"/>
  <c r="D56" i="63"/>
  <c r="P55" i="63"/>
  <c r="O55" i="63"/>
  <c r="N55" i="63"/>
  <c r="M55" i="63"/>
  <c r="L55" i="63"/>
  <c r="K55" i="63"/>
  <c r="J55" i="63"/>
  <c r="I55" i="63"/>
  <c r="H55" i="63"/>
  <c r="F55" i="63"/>
  <c r="D55" i="63"/>
  <c r="P54" i="63"/>
  <c r="O54" i="63"/>
  <c r="N54" i="63"/>
  <c r="M54" i="63"/>
  <c r="L54" i="63"/>
  <c r="K54" i="63"/>
  <c r="J54" i="63"/>
  <c r="I54" i="63"/>
  <c r="H54" i="63"/>
  <c r="F54" i="63"/>
  <c r="D54" i="63"/>
  <c r="P52" i="63"/>
  <c r="O52" i="63"/>
  <c r="N52" i="63"/>
  <c r="M52" i="63"/>
  <c r="L52" i="63"/>
  <c r="K52" i="63"/>
  <c r="J52" i="63"/>
  <c r="I52" i="63"/>
  <c r="H52" i="63"/>
  <c r="F52" i="63"/>
  <c r="D52" i="63"/>
  <c r="P51" i="63"/>
  <c r="O51" i="63"/>
  <c r="N51" i="63"/>
  <c r="M51" i="63"/>
  <c r="L51" i="63"/>
  <c r="K51" i="63"/>
  <c r="J51" i="63"/>
  <c r="I51" i="63"/>
  <c r="H51" i="63"/>
  <c r="F51" i="63"/>
  <c r="D51" i="63"/>
  <c r="P50" i="63"/>
  <c r="O50" i="63"/>
  <c r="N50" i="63"/>
  <c r="M50" i="63"/>
  <c r="L50" i="63"/>
  <c r="K50" i="63"/>
  <c r="J50" i="63"/>
  <c r="I50" i="63"/>
  <c r="H50" i="63"/>
  <c r="F50" i="63"/>
  <c r="D50" i="63"/>
  <c r="P49" i="63"/>
  <c r="O49" i="63"/>
  <c r="N49" i="63"/>
  <c r="M49" i="63"/>
  <c r="L49" i="63"/>
  <c r="K49" i="63"/>
  <c r="J49" i="63"/>
  <c r="I49" i="63"/>
  <c r="H49" i="63"/>
  <c r="F49" i="63"/>
  <c r="D49" i="63"/>
  <c r="P48" i="63"/>
  <c r="O48" i="63"/>
  <c r="N48" i="63"/>
  <c r="M48" i="63"/>
  <c r="L48" i="63"/>
  <c r="K48" i="63"/>
  <c r="J48" i="63"/>
  <c r="I48" i="63"/>
  <c r="H48" i="63"/>
  <c r="F48" i="63"/>
  <c r="D48" i="63"/>
  <c r="P47" i="63"/>
  <c r="O47" i="63"/>
  <c r="N47" i="63"/>
  <c r="M47" i="63"/>
  <c r="L47" i="63"/>
  <c r="K47" i="63"/>
  <c r="J47" i="63"/>
  <c r="I47" i="63"/>
  <c r="H47" i="63"/>
  <c r="F47" i="63"/>
  <c r="D47" i="63"/>
  <c r="P46" i="63"/>
  <c r="O46" i="63"/>
  <c r="N46" i="63"/>
  <c r="M46" i="63"/>
  <c r="L46" i="63"/>
  <c r="K46" i="63"/>
  <c r="J46" i="63"/>
  <c r="I46" i="63"/>
  <c r="H46" i="63"/>
  <c r="F46" i="63"/>
  <c r="D46" i="63"/>
  <c r="P45" i="63"/>
  <c r="O45" i="63"/>
  <c r="N45" i="63"/>
  <c r="M45" i="63"/>
  <c r="L45" i="63"/>
  <c r="K45" i="63"/>
  <c r="J45" i="63"/>
  <c r="I45" i="63"/>
  <c r="H45" i="63"/>
  <c r="F45" i="63"/>
  <c r="D45" i="63"/>
  <c r="P43" i="63"/>
  <c r="O43" i="63"/>
  <c r="N43" i="63"/>
  <c r="M43" i="63"/>
  <c r="L43" i="63"/>
  <c r="K43" i="63"/>
  <c r="J43" i="63"/>
  <c r="I43" i="63"/>
  <c r="H43" i="63"/>
  <c r="F43" i="63"/>
  <c r="D43" i="63"/>
  <c r="H31" i="64" s="1"/>
  <c r="P42" i="63"/>
  <c r="O42" i="63"/>
  <c r="N42" i="63"/>
  <c r="M42" i="63"/>
  <c r="L42" i="63"/>
  <c r="K42" i="63"/>
  <c r="J42" i="63"/>
  <c r="I42" i="63"/>
  <c r="H42" i="63"/>
  <c r="F42" i="63"/>
  <c r="D42" i="63"/>
  <c r="H26" i="64" s="1"/>
  <c r="P41" i="63"/>
  <c r="O41" i="63"/>
  <c r="N41" i="63"/>
  <c r="M41" i="63"/>
  <c r="L41" i="63"/>
  <c r="K41" i="63"/>
  <c r="J41" i="63"/>
  <c r="I41" i="63"/>
  <c r="H41" i="63"/>
  <c r="F41" i="63"/>
  <c r="D41" i="63"/>
  <c r="H23" i="64" s="1"/>
  <c r="P40" i="63"/>
  <c r="O40" i="63"/>
  <c r="N40" i="63"/>
  <c r="M40" i="63"/>
  <c r="L40" i="63"/>
  <c r="K40" i="63"/>
  <c r="J40" i="63"/>
  <c r="I40" i="63"/>
  <c r="H40" i="63"/>
  <c r="F40" i="63"/>
  <c r="D40" i="63"/>
  <c r="P39" i="63"/>
  <c r="O39" i="63"/>
  <c r="N39" i="63"/>
  <c r="M39" i="63"/>
  <c r="L39" i="63"/>
  <c r="K39" i="63"/>
  <c r="J39" i="63"/>
  <c r="I39" i="63"/>
  <c r="H39" i="63"/>
  <c r="F39" i="63"/>
  <c r="D39" i="63"/>
  <c r="P37" i="63"/>
  <c r="O37" i="63"/>
  <c r="N37" i="63"/>
  <c r="M37" i="63"/>
  <c r="L37" i="63"/>
  <c r="K37" i="63"/>
  <c r="J37" i="63"/>
  <c r="I37" i="63"/>
  <c r="H37" i="63"/>
  <c r="F37" i="63"/>
  <c r="D37" i="63"/>
  <c r="P36" i="63"/>
  <c r="O36" i="63"/>
  <c r="N36" i="63"/>
  <c r="M36" i="63"/>
  <c r="L36" i="63"/>
  <c r="K36" i="63"/>
  <c r="J36" i="63"/>
  <c r="I36" i="63"/>
  <c r="H36" i="63"/>
  <c r="F36" i="63"/>
  <c r="D36" i="63"/>
  <c r="P35" i="63"/>
  <c r="O35" i="63"/>
  <c r="N35" i="63"/>
  <c r="M35" i="63"/>
  <c r="L35" i="63"/>
  <c r="K35" i="63"/>
  <c r="J35" i="63"/>
  <c r="I35" i="63"/>
  <c r="H35" i="63"/>
  <c r="F35" i="63"/>
  <c r="D35" i="63"/>
  <c r="P34" i="63"/>
  <c r="O34" i="63"/>
  <c r="N34" i="63"/>
  <c r="M34" i="63"/>
  <c r="L34" i="63"/>
  <c r="K34" i="63"/>
  <c r="J34" i="63"/>
  <c r="I34" i="63"/>
  <c r="H34" i="63"/>
  <c r="F34" i="63"/>
  <c r="D34" i="63"/>
  <c r="P33" i="63"/>
  <c r="O33" i="63"/>
  <c r="N33" i="63"/>
  <c r="M33" i="63"/>
  <c r="L33" i="63"/>
  <c r="K33" i="63"/>
  <c r="J33" i="63"/>
  <c r="I33" i="63"/>
  <c r="H33" i="63"/>
  <c r="F33" i="63"/>
  <c r="D33" i="63"/>
  <c r="P32" i="63"/>
  <c r="O32" i="63"/>
  <c r="N32" i="63"/>
  <c r="M32" i="63"/>
  <c r="L32" i="63"/>
  <c r="K32" i="63"/>
  <c r="J32" i="63"/>
  <c r="I32" i="63"/>
  <c r="H32" i="63"/>
  <c r="F32" i="63"/>
  <c r="D32" i="63"/>
  <c r="Z30" i="63"/>
  <c r="P29" i="63"/>
  <c r="O29" i="63"/>
  <c r="N29" i="63"/>
  <c r="M29" i="63"/>
  <c r="L29" i="63"/>
  <c r="K29" i="63"/>
  <c r="J29" i="63"/>
  <c r="I29" i="63"/>
  <c r="H29" i="63"/>
  <c r="F29" i="63"/>
  <c r="D29" i="63"/>
  <c r="P28" i="63"/>
  <c r="O28" i="63"/>
  <c r="N28" i="63"/>
  <c r="M28" i="63"/>
  <c r="L28" i="63"/>
  <c r="K28" i="63"/>
  <c r="J28" i="63"/>
  <c r="I28" i="63"/>
  <c r="H28" i="63"/>
  <c r="F28" i="63"/>
  <c r="D28" i="63"/>
  <c r="P27" i="63"/>
  <c r="O27" i="63"/>
  <c r="N27" i="63"/>
  <c r="M27" i="63"/>
  <c r="L27" i="63"/>
  <c r="K27" i="63"/>
  <c r="J27" i="63"/>
  <c r="I27" i="63"/>
  <c r="H27" i="63"/>
  <c r="F27" i="63"/>
  <c r="D27" i="63"/>
  <c r="P25" i="63"/>
  <c r="O25" i="63"/>
  <c r="N25" i="63"/>
  <c r="M25" i="63"/>
  <c r="L25" i="63"/>
  <c r="K25" i="63"/>
  <c r="J25" i="63"/>
  <c r="I25" i="63"/>
  <c r="H25" i="63"/>
  <c r="F25" i="63"/>
  <c r="D25" i="63"/>
  <c r="P24" i="63"/>
  <c r="O24" i="63"/>
  <c r="N24" i="63"/>
  <c r="M24" i="63"/>
  <c r="L24" i="63"/>
  <c r="K24" i="63"/>
  <c r="J24" i="63"/>
  <c r="I24" i="63"/>
  <c r="H24" i="63"/>
  <c r="F24" i="63"/>
  <c r="D24" i="63"/>
  <c r="P23" i="63"/>
  <c r="O23" i="63"/>
  <c r="N23" i="63"/>
  <c r="M23" i="63"/>
  <c r="L23" i="63"/>
  <c r="K23" i="63"/>
  <c r="J23" i="63"/>
  <c r="I23" i="63"/>
  <c r="H23" i="63"/>
  <c r="F23" i="63"/>
  <c r="D23" i="63"/>
  <c r="P22" i="63"/>
  <c r="O22" i="63"/>
  <c r="N22" i="63"/>
  <c r="M22" i="63"/>
  <c r="L22" i="63"/>
  <c r="K22" i="63"/>
  <c r="J22" i="63"/>
  <c r="I22" i="63"/>
  <c r="H22" i="63"/>
  <c r="F22" i="63"/>
  <c r="D22" i="63"/>
  <c r="P21" i="63"/>
  <c r="O21" i="63"/>
  <c r="N21" i="63"/>
  <c r="M21" i="63"/>
  <c r="L21" i="63"/>
  <c r="K21" i="63"/>
  <c r="J21" i="63"/>
  <c r="I21" i="63"/>
  <c r="H21" i="63"/>
  <c r="F21" i="63"/>
  <c r="D21" i="63"/>
  <c r="P20" i="63"/>
  <c r="O20" i="63"/>
  <c r="N20" i="63"/>
  <c r="M20" i="63"/>
  <c r="L20" i="63"/>
  <c r="K20" i="63"/>
  <c r="J20" i="63"/>
  <c r="I20" i="63"/>
  <c r="H20" i="63"/>
  <c r="F20" i="63"/>
  <c r="D20" i="63"/>
  <c r="P19" i="63"/>
  <c r="O19" i="63"/>
  <c r="N19" i="63"/>
  <c r="M19" i="63"/>
  <c r="L19" i="63"/>
  <c r="K19" i="63"/>
  <c r="J19" i="63"/>
  <c r="I19" i="63"/>
  <c r="H19" i="63"/>
  <c r="F19" i="63"/>
  <c r="D19" i="63"/>
  <c r="P18" i="63"/>
  <c r="O18" i="63"/>
  <c r="N18" i="63"/>
  <c r="M18" i="63"/>
  <c r="L18" i="63"/>
  <c r="K18" i="63"/>
  <c r="J18" i="63"/>
  <c r="I18" i="63"/>
  <c r="H18" i="63"/>
  <c r="F18" i="63"/>
  <c r="D18" i="63"/>
  <c r="P17" i="63"/>
  <c r="O17" i="63"/>
  <c r="N17" i="63"/>
  <c r="M17" i="63"/>
  <c r="L17" i="63"/>
  <c r="K17" i="63"/>
  <c r="J17" i="63"/>
  <c r="I17" i="63"/>
  <c r="H17" i="63"/>
  <c r="F17" i="63"/>
  <c r="D17" i="63"/>
  <c r="D7" i="63"/>
  <c r="D8" i="62"/>
  <c r="D8" i="61"/>
  <c r="G72" i="62"/>
  <c r="G69" i="62"/>
  <c r="X61" i="62"/>
  <c r="D67" i="62" s="1"/>
  <c r="D75" i="62" s="1"/>
  <c r="AB61" i="62" s="1"/>
  <c r="AB26" i="62" s="1"/>
  <c r="U61" i="62"/>
  <c r="P61" i="62"/>
  <c r="O61" i="62"/>
  <c r="N61" i="62"/>
  <c r="M61" i="62"/>
  <c r="L61" i="62"/>
  <c r="K61" i="62"/>
  <c r="J61" i="62"/>
  <c r="I61" i="62"/>
  <c r="H61" i="62"/>
  <c r="F61" i="62"/>
  <c r="D61" i="62"/>
  <c r="Z59" i="62"/>
  <c r="R59" i="62"/>
  <c r="V59" i="62" s="1"/>
  <c r="Z58" i="62"/>
  <c r="R58" i="62"/>
  <c r="V58" i="62" s="1"/>
  <c r="Z57" i="62"/>
  <c r="R57" i="62"/>
  <c r="V57" i="62" s="1"/>
  <c r="Z56" i="62"/>
  <c r="R56" i="62"/>
  <c r="Z55" i="62"/>
  <c r="R55" i="62"/>
  <c r="V55" i="62" s="1"/>
  <c r="Z54" i="62"/>
  <c r="R54" i="62"/>
  <c r="V54" i="62" s="1"/>
  <c r="Z52" i="62"/>
  <c r="R52" i="62"/>
  <c r="V52" i="62" s="1"/>
  <c r="Z51" i="62"/>
  <c r="R51" i="62"/>
  <c r="Z50" i="62"/>
  <c r="S50" i="62"/>
  <c r="R50" i="62"/>
  <c r="V50" i="62" s="1"/>
  <c r="Z49" i="62"/>
  <c r="R49" i="62"/>
  <c r="V49" i="62" s="1"/>
  <c r="Z48" i="62"/>
  <c r="R48" i="62"/>
  <c r="V48" i="62" s="1"/>
  <c r="Z47" i="62"/>
  <c r="R47" i="62"/>
  <c r="Z46" i="62"/>
  <c r="R46" i="62"/>
  <c r="V46" i="62" s="1"/>
  <c r="Z45" i="62"/>
  <c r="R45" i="62"/>
  <c r="V45" i="62" s="1"/>
  <c r="Z43" i="62"/>
  <c r="R43" i="62"/>
  <c r="V43" i="62" s="1"/>
  <c r="Z42" i="62"/>
  <c r="R42" i="62"/>
  <c r="V42" i="62" s="1"/>
  <c r="Z41" i="62"/>
  <c r="R41" i="62"/>
  <c r="V41" i="62" s="1"/>
  <c r="Z40" i="62"/>
  <c r="R40" i="62"/>
  <c r="V40" i="62" s="1"/>
  <c r="Z39" i="62"/>
  <c r="R39" i="62"/>
  <c r="Z37" i="62"/>
  <c r="R37" i="62"/>
  <c r="V37" i="62" s="1"/>
  <c r="Z36" i="62"/>
  <c r="R36" i="62"/>
  <c r="V36" i="62" s="1"/>
  <c r="Z35" i="62"/>
  <c r="R35" i="62"/>
  <c r="V35" i="62" s="1"/>
  <c r="Z34" i="62"/>
  <c r="R34" i="62"/>
  <c r="Z33" i="62"/>
  <c r="R33" i="62"/>
  <c r="Z32" i="62"/>
  <c r="R32" i="62"/>
  <c r="V32" i="62" s="1"/>
  <c r="Z30" i="62"/>
  <c r="R30" i="62"/>
  <c r="Z29" i="62"/>
  <c r="R29" i="62"/>
  <c r="V29" i="62" s="1"/>
  <c r="Z28" i="62"/>
  <c r="R28" i="62"/>
  <c r="V28" i="62" s="1"/>
  <c r="Z27" i="62"/>
  <c r="R27" i="62"/>
  <c r="V27" i="62" s="1"/>
  <c r="Z25" i="62"/>
  <c r="R25" i="62"/>
  <c r="Z24" i="62"/>
  <c r="R24" i="62"/>
  <c r="V24" i="62" s="1"/>
  <c r="Z23" i="62"/>
  <c r="R23" i="62"/>
  <c r="V23" i="62" s="1"/>
  <c r="Z22" i="62"/>
  <c r="R22" i="62"/>
  <c r="V22" i="62" s="1"/>
  <c r="Z21" i="62"/>
  <c r="R21" i="62"/>
  <c r="Z20" i="62"/>
  <c r="R20" i="62"/>
  <c r="Z19" i="62"/>
  <c r="R19" i="62"/>
  <c r="V19" i="62" s="1"/>
  <c r="Z18" i="62"/>
  <c r="R18" i="62"/>
  <c r="V18" i="62" s="1"/>
  <c r="Z17" i="62"/>
  <c r="R17" i="62"/>
  <c r="D7" i="62"/>
  <c r="G72" i="61"/>
  <c r="G69" i="61"/>
  <c r="X61" i="61"/>
  <c r="D67" i="61" s="1"/>
  <c r="D75" i="61" s="1"/>
  <c r="AB61" i="61" s="1"/>
  <c r="AB26" i="61" s="1"/>
  <c r="U61" i="61"/>
  <c r="P61" i="61"/>
  <c r="O61" i="61"/>
  <c r="N61" i="61"/>
  <c r="M61" i="61"/>
  <c r="L61" i="61"/>
  <c r="K61" i="61"/>
  <c r="J61" i="61"/>
  <c r="I61" i="61"/>
  <c r="H61" i="61"/>
  <c r="F61" i="61"/>
  <c r="D61" i="61"/>
  <c r="Z59" i="61"/>
  <c r="R59" i="61"/>
  <c r="V59" i="61" s="1"/>
  <c r="Z58" i="61"/>
  <c r="R58" i="61"/>
  <c r="V58" i="61" s="1"/>
  <c r="Z57" i="61"/>
  <c r="R57" i="61"/>
  <c r="S57" i="61" s="1"/>
  <c r="Z56" i="61"/>
  <c r="R56" i="61"/>
  <c r="S56" i="61" s="1"/>
  <c r="Z55" i="61"/>
  <c r="R55" i="61"/>
  <c r="V55" i="61" s="1"/>
  <c r="Z54" i="61"/>
  <c r="R54" i="61"/>
  <c r="V54" i="61" s="1"/>
  <c r="Z52" i="61"/>
  <c r="R52" i="61"/>
  <c r="S52" i="61" s="1"/>
  <c r="Z51" i="61"/>
  <c r="R51" i="61"/>
  <c r="S51" i="61" s="1"/>
  <c r="Z50" i="61"/>
  <c r="R50" i="61"/>
  <c r="V50" i="61" s="1"/>
  <c r="Z49" i="61"/>
  <c r="R49" i="61"/>
  <c r="V49" i="61" s="1"/>
  <c r="Z48" i="61"/>
  <c r="R48" i="61"/>
  <c r="S48" i="61" s="1"/>
  <c r="Z47" i="61"/>
  <c r="R47" i="61"/>
  <c r="S47" i="61" s="1"/>
  <c r="Z46" i="61"/>
  <c r="R46" i="61"/>
  <c r="V46" i="61" s="1"/>
  <c r="Z45" i="61"/>
  <c r="R45" i="61"/>
  <c r="S45" i="61" s="1"/>
  <c r="Z43" i="61"/>
  <c r="R43" i="61"/>
  <c r="S43" i="61" s="1"/>
  <c r="Z42" i="61"/>
  <c r="R42" i="61"/>
  <c r="V42" i="61" s="1"/>
  <c r="Z41" i="61"/>
  <c r="R41" i="61"/>
  <c r="V41" i="61" s="1"/>
  <c r="Z40" i="61"/>
  <c r="R40" i="61"/>
  <c r="S40" i="61" s="1"/>
  <c r="Z39" i="61"/>
  <c r="R39" i="61"/>
  <c r="S39" i="61" s="1"/>
  <c r="Z37" i="61"/>
  <c r="R37" i="61"/>
  <c r="V37" i="61" s="1"/>
  <c r="Z36" i="61"/>
  <c r="R36" i="61"/>
  <c r="V36" i="61" s="1"/>
  <c r="Z35" i="61"/>
  <c r="R35" i="61"/>
  <c r="S35" i="61" s="1"/>
  <c r="Z34" i="61"/>
  <c r="R34" i="61"/>
  <c r="S34" i="61" s="1"/>
  <c r="Z33" i="61"/>
  <c r="R33" i="61"/>
  <c r="S33" i="61" s="1"/>
  <c r="Z32" i="61"/>
  <c r="R32" i="61"/>
  <c r="V32" i="61" s="1"/>
  <c r="Z30" i="61"/>
  <c r="R30" i="61"/>
  <c r="V30" i="61" s="1"/>
  <c r="Z29" i="61"/>
  <c r="R29" i="61"/>
  <c r="S29" i="61" s="1"/>
  <c r="Z28" i="61"/>
  <c r="R28" i="61"/>
  <c r="S28" i="61" s="1"/>
  <c r="Z27" i="61"/>
  <c r="R27" i="61"/>
  <c r="S27" i="61" s="1"/>
  <c r="Z25" i="61"/>
  <c r="R25" i="61"/>
  <c r="S25" i="61" s="1"/>
  <c r="Z24" i="61"/>
  <c r="R24" i="61"/>
  <c r="S24" i="61" s="1"/>
  <c r="Z23" i="61"/>
  <c r="R23" i="61"/>
  <c r="V23" i="61" s="1"/>
  <c r="Z22" i="61"/>
  <c r="R22" i="61"/>
  <c r="S22" i="61" s="1"/>
  <c r="Z21" i="61"/>
  <c r="R21" i="61"/>
  <c r="S21" i="61" s="1"/>
  <c r="Z20" i="61"/>
  <c r="R20" i="61"/>
  <c r="S20" i="61" s="1"/>
  <c r="Z19" i="61"/>
  <c r="R19" i="61"/>
  <c r="V19" i="61" s="1"/>
  <c r="Z18" i="61"/>
  <c r="R18" i="61"/>
  <c r="S18" i="61" s="1"/>
  <c r="Z17" i="61"/>
  <c r="R17" i="61"/>
  <c r="S17" i="61" s="1"/>
  <c r="D7" i="61"/>
  <c r="S34" i="62" l="1"/>
  <c r="V34" i="62"/>
  <c r="S47" i="62"/>
  <c r="V47" i="62"/>
  <c r="S56" i="62"/>
  <c r="V56" i="62"/>
  <c r="S39" i="62"/>
  <c r="V39" i="62"/>
  <c r="S33" i="62"/>
  <c r="V33" i="62"/>
  <c r="S17" i="62"/>
  <c r="V17" i="62"/>
  <c r="S51" i="62"/>
  <c r="V51" i="62"/>
  <c r="Z21" i="63"/>
  <c r="Z49" i="63"/>
  <c r="S24" i="62"/>
  <c r="S21" i="62"/>
  <c r="V21" i="62"/>
  <c r="S25" i="62"/>
  <c r="V25" i="62"/>
  <c r="S30" i="62"/>
  <c r="V30" i="62"/>
  <c r="S20" i="62"/>
  <c r="V20" i="62"/>
  <c r="Z45" i="63"/>
  <c r="Z17" i="63"/>
  <c r="Z25" i="63"/>
  <c r="S32" i="61"/>
  <c r="Z33" i="63"/>
  <c r="Z37" i="63"/>
  <c r="Z42" i="63"/>
  <c r="Z56" i="63"/>
  <c r="Z41" i="63"/>
  <c r="S55" i="62"/>
  <c r="S29" i="62"/>
  <c r="S37" i="62"/>
  <c r="S46" i="62"/>
  <c r="S42" i="62"/>
  <c r="S48" i="62"/>
  <c r="S57" i="62"/>
  <c r="V52" i="61"/>
  <c r="S23" i="61"/>
  <c r="V27" i="61"/>
  <c r="S58" i="61"/>
  <c r="V45" i="61"/>
  <c r="Z34" i="63"/>
  <c r="P61" i="63"/>
  <c r="V18" i="61"/>
  <c r="S41" i="61"/>
  <c r="V43" i="61"/>
  <c r="S49" i="61"/>
  <c r="V28" i="61"/>
  <c r="V35" i="61"/>
  <c r="S18" i="62"/>
  <c r="S22" i="62"/>
  <c r="S27" i="62"/>
  <c r="S35" i="62"/>
  <c r="S40" i="62"/>
  <c r="S43" i="62"/>
  <c r="F61" i="63"/>
  <c r="K61" i="63"/>
  <c r="O61" i="63"/>
  <c r="C38" i="64" s="1"/>
  <c r="R18" i="63"/>
  <c r="L61" i="63"/>
  <c r="C35" i="64" s="1"/>
  <c r="R19" i="63"/>
  <c r="V19" i="63" s="1"/>
  <c r="J61" i="63"/>
  <c r="N61" i="63"/>
  <c r="C37" i="64" s="1"/>
  <c r="R22" i="63"/>
  <c r="V22" i="63" s="1"/>
  <c r="R24" i="63"/>
  <c r="V24" i="63" s="1"/>
  <c r="R27" i="63"/>
  <c r="R28" i="63"/>
  <c r="R29" i="63"/>
  <c r="V29" i="63" s="1"/>
  <c r="R32" i="63"/>
  <c r="V32" i="63" s="1"/>
  <c r="R33" i="63"/>
  <c r="V33" i="63" s="1"/>
  <c r="R35" i="63"/>
  <c r="V35" i="63" s="1"/>
  <c r="R36" i="63"/>
  <c r="R37" i="63"/>
  <c r="V37" i="63" s="1"/>
  <c r="R40" i="63"/>
  <c r="V40" i="63" s="1"/>
  <c r="R41" i="63"/>
  <c r="R42" i="63"/>
  <c r="V42" i="63" s="1"/>
  <c r="R43" i="63"/>
  <c r="V43" i="63" s="1"/>
  <c r="R45" i="63"/>
  <c r="R46" i="63"/>
  <c r="V46" i="63" s="1"/>
  <c r="R48" i="63"/>
  <c r="R49" i="63"/>
  <c r="R54" i="63"/>
  <c r="V54" i="63" s="1"/>
  <c r="R58" i="63"/>
  <c r="V58" i="63" s="1"/>
  <c r="R59" i="63"/>
  <c r="V59" i="63" s="1"/>
  <c r="Z57" i="63"/>
  <c r="S52" i="62"/>
  <c r="S59" i="62"/>
  <c r="R20" i="63"/>
  <c r="V20" i="63" s="1"/>
  <c r="H61" i="63"/>
  <c r="R56" i="63"/>
  <c r="U61" i="63"/>
  <c r="R23" i="63"/>
  <c r="I61" i="63"/>
  <c r="M61" i="63"/>
  <c r="C36" i="64" s="1"/>
  <c r="S19" i="61"/>
  <c r="V22" i="61"/>
  <c r="S36" i="61"/>
  <c r="V40" i="61"/>
  <c r="S54" i="61"/>
  <c r="V57" i="61"/>
  <c r="R52" i="63"/>
  <c r="V52" i="63" s="1"/>
  <c r="R57" i="63"/>
  <c r="V57" i="63" s="1"/>
  <c r="X61" i="63"/>
  <c r="R17" i="63"/>
  <c r="Z18" i="63"/>
  <c r="R21" i="63"/>
  <c r="Z22" i="63"/>
  <c r="R25" i="63"/>
  <c r="Z27" i="63"/>
  <c r="R30" i="63"/>
  <c r="R34" i="63"/>
  <c r="R39" i="63"/>
  <c r="R47" i="63"/>
  <c r="Z48" i="63"/>
  <c r="R51" i="63"/>
  <c r="Z52" i="63"/>
  <c r="Z50" i="63"/>
  <c r="V48" i="61"/>
  <c r="R50" i="63"/>
  <c r="V50" i="63" s="1"/>
  <c r="R55" i="63"/>
  <c r="V55" i="63" s="1"/>
  <c r="Z19" i="63"/>
  <c r="Z23" i="63"/>
  <c r="Z24" i="63"/>
  <c r="Z28" i="63"/>
  <c r="Z29" i="63"/>
  <c r="Z32" i="63"/>
  <c r="Z35" i="63"/>
  <c r="Z36" i="63"/>
  <c r="Z39" i="63"/>
  <c r="Z40" i="63"/>
  <c r="Z43" i="63"/>
  <c r="Z46" i="63"/>
  <c r="Z47" i="63"/>
  <c r="Z51" i="63"/>
  <c r="Z54" i="63"/>
  <c r="Z55" i="63"/>
  <c r="Z58" i="63"/>
  <c r="Z59" i="63"/>
  <c r="Z20" i="63"/>
  <c r="D61" i="63"/>
  <c r="S33" i="63"/>
  <c r="AB57" i="62"/>
  <c r="AB52" i="62"/>
  <c r="AB48" i="62"/>
  <c r="AB43" i="62"/>
  <c r="AB40" i="62"/>
  <c r="AB35" i="62"/>
  <c r="AB27" i="62"/>
  <c r="AB22" i="62"/>
  <c r="AB18" i="62"/>
  <c r="AB56" i="62"/>
  <c r="AB51" i="62"/>
  <c r="AB47" i="62"/>
  <c r="AB39" i="62"/>
  <c r="AB34" i="62"/>
  <c r="AB30" i="62"/>
  <c r="AB25" i="62"/>
  <c r="AB21" i="62"/>
  <c r="AB17" i="62"/>
  <c r="AB58" i="62"/>
  <c r="AB54" i="62"/>
  <c r="AB45" i="62"/>
  <c r="AB41" i="62"/>
  <c r="AB36" i="62"/>
  <c r="AB28" i="62"/>
  <c r="AB23" i="62"/>
  <c r="AB59" i="62"/>
  <c r="AB55" i="62"/>
  <c r="AB50" i="62"/>
  <c r="AB46" i="62"/>
  <c r="AB42" i="62"/>
  <c r="AB37" i="62"/>
  <c r="AB33" i="62"/>
  <c r="AB29" i="62"/>
  <c r="AB24" i="62"/>
  <c r="AB20" i="62"/>
  <c r="AB49" i="62"/>
  <c r="AB32" i="62"/>
  <c r="AB19" i="62"/>
  <c r="S19" i="62"/>
  <c r="S23" i="62"/>
  <c r="S28" i="62"/>
  <c r="S32" i="62"/>
  <c r="S36" i="62"/>
  <c r="S41" i="62"/>
  <c r="S45" i="62"/>
  <c r="S49" i="62"/>
  <c r="S54" i="62"/>
  <c r="S58" i="62"/>
  <c r="R61" i="62"/>
  <c r="V61" i="62" s="1"/>
  <c r="Z61" i="62"/>
  <c r="AB57" i="61"/>
  <c r="AB52" i="61"/>
  <c r="AB48" i="61"/>
  <c r="AB43" i="61"/>
  <c r="AB40" i="61"/>
  <c r="AB35" i="61"/>
  <c r="AB27" i="61"/>
  <c r="AB22" i="61"/>
  <c r="AB18" i="61"/>
  <c r="AB21" i="61"/>
  <c r="AB17" i="61"/>
  <c r="AB59" i="61"/>
  <c r="AB56" i="61"/>
  <c r="AB51" i="61"/>
  <c r="AB47" i="61"/>
  <c r="AB39" i="61"/>
  <c r="AB34" i="61"/>
  <c r="AB30" i="61"/>
  <c r="AB25" i="61"/>
  <c r="AB55" i="61"/>
  <c r="AB37" i="61"/>
  <c r="AB33" i="61"/>
  <c r="AB29" i="61"/>
  <c r="AB24" i="61"/>
  <c r="AB58" i="61"/>
  <c r="AB54" i="61"/>
  <c r="AB49" i="61"/>
  <c r="AB45" i="61"/>
  <c r="AB41" i="61"/>
  <c r="AB36" i="61"/>
  <c r="AB32" i="61"/>
  <c r="AB28" i="61"/>
  <c r="AB23" i="61"/>
  <c r="AB19" i="61"/>
  <c r="AB50" i="61"/>
  <c r="AB46" i="61"/>
  <c r="AB42" i="61"/>
  <c r="AB20" i="61"/>
  <c r="V20" i="61"/>
  <c r="V24" i="61"/>
  <c r="V29" i="61"/>
  <c r="S30" i="61"/>
  <c r="V33" i="61"/>
  <c r="V17" i="61"/>
  <c r="V21" i="61"/>
  <c r="V25" i="61"/>
  <c r="V34" i="61"/>
  <c r="V39" i="61"/>
  <c r="V47" i="61"/>
  <c r="V51" i="61"/>
  <c r="V56" i="61"/>
  <c r="S37" i="61"/>
  <c r="S42" i="61"/>
  <c r="S46" i="61"/>
  <c r="S50" i="61"/>
  <c r="S55" i="61"/>
  <c r="S59" i="61"/>
  <c r="Z61" i="61"/>
  <c r="R61" i="61"/>
  <c r="S32" i="63" l="1"/>
  <c r="S54" i="63"/>
  <c r="S43" i="63"/>
  <c r="S39" i="63"/>
  <c r="V39" i="63"/>
  <c r="S25" i="63"/>
  <c r="V25" i="63"/>
  <c r="S17" i="63"/>
  <c r="V17" i="63"/>
  <c r="S23" i="63"/>
  <c r="V23" i="63"/>
  <c r="S48" i="63"/>
  <c r="V48" i="63"/>
  <c r="S36" i="63"/>
  <c r="V36" i="63"/>
  <c r="S51" i="63"/>
  <c r="V51" i="63"/>
  <c r="S34" i="63"/>
  <c r="V34" i="63"/>
  <c r="S41" i="63"/>
  <c r="V41" i="63"/>
  <c r="S28" i="63"/>
  <c r="V28" i="63"/>
  <c r="S18" i="63"/>
  <c r="V18" i="63"/>
  <c r="S21" i="63"/>
  <c r="V21" i="63"/>
  <c r="S56" i="63"/>
  <c r="V56" i="63"/>
  <c r="S45" i="63"/>
  <c r="V45" i="63"/>
  <c r="S27" i="63"/>
  <c r="V27" i="63"/>
  <c r="S30" i="63"/>
  <c r="V30" i="63"/>
  <c r="S47" i="63"/>
  <c r="V47" i="63"/>
  <c r="S49" i="63"/>
  <c r="V49" i="63"/>
  <c r="S42" i="63"/>
  <c r="S37" i="63"/>
  <c r="Z61" i="63"/>
  <c r="S19" i="63"/>
  <c r="S59" i="63"/>
  <c r="S24" i="63"/>
  <c r="S55" i="63"/>
  <c r="S20" i="63"/>
  <c r="S35" i="63"/>
  <c r="S58" i="63"/>
  <c r="S46" i="63"/>
  <c r="S29" i="63"/>
  <c r="S22" i="63"/>
  <c r="S57" i="63"/>
  <c r="S40" i="63"/>
  <c r="S52" i="63"/>
  <c r="S50" i="63"/>
  <c r="R61" i="63"/>
  <c r="G63" i="63" s="1"/>
  <c r="N63" i="62"/>
  <c r="J63" i="62"/>
  <c r="K63" i="62"/>
  <c r="M63" i="62"/>
  <c r="I63" i="62"/>
  <c r="S61" i="62"/>
  <c r="O63" i="62"/>
  <c r="P63" i="62"/>
  <c r="L63" i="62"/>
  <c r="H63" i="62"/>
  <c r="F63" i="62"/>
  <c r="N63" i="61"/>
  <c r="J63" i="61"/>
  <c r="P63" i="61"/>
  <c r="M63" i="61"/>
  <c r="I63" i="61"/>
  <c r="S61" i="61"/>
  <c r="L63" i="61"/>
  <c r="H63" i="61"/>
  <c r="O63" i="61"/>
  <c r="K63" i="61"/>
  <c r="F63" i="61"/>
  <c r="V61" i="61"/>
  <c r="J63" i="63" l="1"/>
  <c r="V61" i="63"/>
  <c r="O63" i="63"/>
  <c r="R63" i="62"/>
  <c r="P63" i="63"/>
  <c r="K63" i="63"/>
  <c r="S61" i="63"/>
  <c r="N63" i="63"/>
  <c r="I63" i="63"/>
  <c r="H63" i="63"/>
  <c r="M63" i="63"/>
  <c r="F63" i="63"/>
  <c r="L63" i="63"/>
  <c r="R63" i="61"/>
  <c r="R63" i="63" l="1"/>
  <c r="R17" i="53" l="1"/>
  <c r="V17" i="53" s="1"/>
  <c r="J17" i="3" l="1"/>
  <c r="U61" i="53" l="1"/>
  <c r="M61" i="53" l="1"/>
  <c r="N61" i="53"/>
  <c r="O61" i="53"/>
  <c r="R22" i="53"/>
  <c r="V22" i="53" s="1"/>
  <c r="D8" i="53" l="1"/>
  <c r="D7" i="53"/>
  <c r="G72" i="53"/>
  <c r="G69" i="53"/>
  <c r="X61" i="53"/>
  <c r="P61" i="53"/>
  <c r="L61" i="53"/>
  <c r="K61" i="53"/>
  <c r="J61" i="53"/>
  <c r="I61" i="53"/>
  <c r="H61" i="53"/>
  <c r="F61" i="53"/>
  <c r="D61" i="53"/>
  <c r="Z59" i="53"/>
  <c r="R59" i="53"/>
  <c r="V59" i="53" s="1"/>
  <c r="Z58" i="53"/>
  <c r="R58" i="53"/>
  <c r="V58" i="53" s="1"/>
  <c r="Z57" i="53"/>
  <c r="R57" i="53"/>
  <c r="V57" i="53" s="1"/>
  <c r="Z56" i="53"/>
  <c r="R56" i="53"/>
  <c r="V56" i="53" s="1"/>
  <c r="Z55" i="53"/>
  <c r="R55" i="53"/>
  <c r="V55" i="53" s="1"/>
  <c r="Z54" i="53"/>
  <c r="R54" i="53"/>
  <c r="V54" i="53" s="1"/>
  <c r="Z52" i="53"/>
  <c r="R52" i="53"/>
  <c r="V52" i="53" s="1"/>
  <c r="Z51" i="53"/>
  <c r="R51" i="53"/>
  <c r="V51" i="53" s="1"/>
  <c r="Z50" i="53"/>
  <c r="R50" i="53"/>
  <c r="V50" i="53" s="1"/>
  <c r="Z49" i="53"/>
  <c r="R49" i="53"/>
  <c r="V49" i="53" s="1"/>
  <c r="Z48" i="53"/>
  <c r="R48" i="53"/>
  <c r="V48" i="53" s="1"/>
  <c r="Z47" i="53"/>
  <c r="R47" i="53"/>
  <c r="V47" i="53" s="1"/>
  <c r="Z46" i="53"/>
  <c r="R46" i="53"/>
  <c r="V46" i="53" s="1"/>
  <c r="Z45" i="53"/>
  <c r="R45" i="53"/>
  <c r="V45" i="53" s="1"/>
  <c r="Z43" i="53"/>
  <c r="R43" i="53"/>
  <c r="V43" i="53" s="1"/>
  <c r="Z42" i="53"/>
  <c r="R42" i="53"/>
  <c r="V42" i="53" s="1"/>
  <c r="Z41" i="53"/>
  <c r="R41" i="53"/>
  <c r="V41" i="53" s="1"/>
  <c r="Z40" i="53"/>
  <c r="R40" i="53"/>
  <c r="V40" i="53" s="1"/>
  <c r="Z39" i="53"/>
  <c r="R39" i="53"/>
  <c r="V39" i="53" s="1"/>
  <c r="Z37" i="53"/>
  <c r="R37" i="53"/>
  <c r="V37" i="53" s="1"/>
  <c r="Z36" i="53"/>
  <c r="R36" i="53"/>
  <c r="V36" i="53" s="1"/>
  <c r="Z35" i="53"/>
  <c r="R35" i="53"/>
  <c r="V35" i="53" s="1"/>
  <c r="Z34" i="53"/>
  <c r="R34" i="53"/>
  <c r="V34" i="53" s="1"/>
  <c r="Z33" i="53"/>
  <c r="R33" i="53"/>
  <c r="V33" i="53" s="1"/>
  <c r="Z32" i="53"/>
  <c r="R32" i="53"/>
  <c r="V32" i="53" s="1"/>
  <c r="Z30" i="53"/>
  <c r="R30" i="53"/>
  <c r="V30" i="53" s="1"/>
  <c r="Z29" i="53"/>
  <c r="R29" i="53"/>
  <c r="V29" i="53" s="1"/>
  <c r="Z28" i="53"/>
  <c r="R28" i="53"/>
  <c r="V28" i="53" s="1"/>
  <c r="Z27" i="53"/>
  <c r="R27" i="53"/>
  <c r="V27" i="53" s="1"/>
  <c r="Z25" i="53"/>
  <c r="R25" i="53"/>
  <c r="V25" i="53" s="1"/>
  <c r="Z24" i="53"/>
  <c r="R24" i="53"/>
  <c r="V24" i="53" s="1"/>
  <c r="Z23" i="53"/>
  <c r="R23" i="53"/>
  <c r="V23" i="53" s="1"/>
  <c r="Z22" i="53"/>
  <c r="S22" i="53"/>
  <c r="Z21" i="53"/>
  <c r="R21" i="53"/>
  <c r="V21" i="53" s="1"/>
  <c r="Z20" i="53"/>
  <c r="R20" i="53"/>
  <c r="V20" i="53" s="1"/>
  <c r="Z19" i="53"/>
  <c r="R19" i="53"/>
  <c r="V19" i="53" s="1"/>
  <c r="Z18" i="53"/>
  <c r="R18" i="53"/>
  <c r="V18" i="53" s="1"/>
  <c r="Z17" i="53"/>
  <c r="S17" i="53"/>
  <c r="S35" i="53" l="1"/>
  <c r="S37" i="53"/>
  <c r="S42" i="53"/>
  <c r="S46" i="53"/>
  <c r="S50" i="53"/>
  <c r="S55" i="53"/>
  <c r="S59" i="53"/>
  <c r="S18" i="53"/>
  <c r="S20" i="53"/>
  <c r="S24" i="53"/>
  <c r="S27" i="53"/>
  <c r="S29" i="53"/>
  <c r="S33" i="53"/>
  <c r="S40" i="53"/>
  <c r="S43" i="53"/>
  <c r="S48" i="53"/>
  <c r="S52" i="53"/>
  <c r="S57" i="53"/>
  <c r="S19" i="53"/>
  <c r="S21" i="53"/>
  <c r="S23" i="53"/>
  <c r="S25" i="53"/>
  <c r="S28" i="53"/>
  <c r="S30" i="53"/>
  <c r="S32" i="53"/>
  <c r="S34" i="53"/>
  <c r="S36" i="53"/>
  <c r="S39" i="53"/>
  <c r="S41" i="53"/>
  <c r="S45" i="53"/>
  <c r="S47" i="53"/>
  <c r="S49" i="53"/>
  <c r="S51" i="53"/>
  <c r="S54" i="53"/>
  <c r="S56" i="53"/>
  <c r="S58" i="53"/>
  <c r="D67" i="53"/>
  <c r="Z61" i="53"/>
  <c r="R61" i="53"/>
  <c r="V61" i="53" s="1"/>
  <c r="D75" i="53" l="1"/>
  <c r="D67" i="63"/>
  <c r="K63" i="53"/>
  <c r="N63" i="53"/>
  <c r="M63" i="53"/>
  <c r="O63" i="53"/>
  <c r="P63" i="53"/>
  <c r="S61" i="53"/>
  <c r="H63" i="53"/>
  <c r="J63" i="53"/>
  <c r="L63" i="53"/>
  <c r="F63" i="53"/>
  <c r="I63" i="53"/>
  <c r="AB61" i="53" l="1"/>
  <c r="D75" i="63"/>
  <c r="R63" i="53"/>
  <c r="AB17" i="53" l="1"/>
  <c r="AB26" i="53"/>
  <c r="AB61" i="63"/>
  <c r="AB26" i="63" s="1"/>
  <c r="AB54" i="53"/>
  <c r="AB58" i="53"/>
  <c r="AB34" i="53"/>
  <c r="AB49" i="53"/>
  <c r="AB51" i="53"/>
  <c r="AB20" i="53"/>
  <c r="AB45" i="53"/>
  <c r="AB56" i="53"/>
  <c r="AB28" i="53"/>
  <c r="AB47" i="53"/>
  <c r="AB50" i="53"/>
  <c r="AB41" i="53"/>
  <c r="AB33" i="53"/>
  <c r="AB36" i="53"/>
  <c r="AB23" i="53"/>
  <c r="AB25" i="53"/>
  <c r="AB37" i="53"/>
  <c r="AB40" i="53"/>
  <c r="AB29" i="53"/>
  <c r="AB18" i="53"/>
  <c r="AB24" i="53"/>
  <c r="AB48" i="53"/>
  <c r="AB27" i="53"/>
  <c r="AB43" i="53"/>
  <c r="AB57" i="53"/>
  <c r="AB59" i="53"/>
  <c r="AB55" i="53"/>
  <c r="AB22" i="53"/>
  <c r="AB19" i="53"/>
  <c r="AB32" i="53"/>
  <c r="AB30" i="53"/>
  <c r="AB52" i="53"/>
  <c r="AB39" i="53"/>
  <c r="AB21" i="53"/>
  <c r="AB35" i="53"/>
  <c r="AB46" i="53"/>
  <c r="AB42" i="53"/>
  <c r="AB52" i="63" l="1"/>
  <c r="AB36" i="63"/>
  <c r="AB54" i="63"/>
  <c r="AB27" i="63"/>
  <c r="AB17" i="63"/>
  <c r="AB22" i="63"/>
  <c r="AB23" i="63"/>
  <c r="AB20" i="63"/>
  <c r="AB47" i="63"/>
  <c r="AB32" i="63"/>
  <c r="AB19" i="63"/>
  <c r="AB42" i="63"/>
  <c r="I26" i="64" s="1"/>
  <c r="AB55" i="63"/>
  <c r="AB34" i="63"/>
  <c r="AB40" i="63"/>
  <c r="AB41" i="63"/>
  <c r="I23" i="64" s="1"/>
  <c r="AB46" i="63"/>
  <c r="AB45" i="63"/>
  <c r="AB33" i="63"/>
  <c r="AB39" i="63"/>
  <c r="AB24" i="63"/>
  <c r="AB51" i="63"/>
  <c r="AB57" i="63"/>
  <c r="AB48" i="63"/>
  <c r="AB18" i="63"/>
  <c r="AB56" i="63"/>
  <c r="AB43" i="63"/>
  <c r="I31" i="64" s="1"/>
  <c r="AB21" i="63"/>
  <c r="AB49" i="63"/>
  <c r="AB37" i="63"/>
  <c r="AB29" i="63"/>
  <c r="AB25" i="63"/>
  <c r="AB50" i="63"/>
  <c r="AB30" i="63"/>
  <c r="AB35" i="63"/>
  <c r="AB28" i="63"/>
  <c r="AB58" i="63"/>
  <c r="AB59" i="63"/>
</calcChain>
</file>

<file path=xl/sharedStrings.xml><?xml version="1.0" encoding="utf-8"?>
<sst xmlns="http://schemas.openxmlformats.org/spreadsheetml/2006/main" count="421" uniqueCount="191">
  <si>
    <t>Médical et paramédical</t>
  </si>
  <si>
    <t xml:space="preserve">Médecin </t>
  </si>
  <si>
    <t>Infirmier hospitalier gradué</t>
  </si>
  <si>
    <t>Assistant social</t>
  </si>
  <si>
    <t>Ergothérapeute</t>
  </si>
  <si>
    <t>Kinésithérapeute</t>
  </si>
  <si>
    <t>Psychomotricien</t>
  </si>
  <si>
    <t>Pédagogue curatif</t>
  </si>
  <si>
    <t>Infirmier anesthésiste / masseur</t>
  </si>
  <si>
    <t>Infirmier psychiatrique</t>
  </si>
  <si>
    <t>Infirmier</t>
  </si>
  <si>
    <t>Aide soignant</t>
  </si>
  <si>
    <t>Socio-éducatif</t>
  </si>
  <si>
    <t>Educateur gradué</t>
  </si>
  <si>
    <t>Educateur instructeur (bac)</t>
  </si>
  <si>
    <t>Educateur diplômé</t>
  </si>
  <si>
    <t>Educateur instructeur</t>
  </si>
  <si>
    <t>Personnel administratif</t>
  </si>
  <si>
    <t>Universitaire</t>
  </si>
  <si>
    <t>Bac</t>
  </si>
  <si>
    <t>Soins</t>
  </si>
  <si>
    <t>NOM DU GESTIONNAIRE :</t>
  </si>
  <si>
    <t xml:space="preserve">ADRESSE DE LA STRUCTURE : </t>
  </si>
  <si>
    <t>TOTAL GENERAL PERSONNEL</t>
  </si>
  <si>
    <t>GRAND TOTAL</t>
  </si>
  <si>
    <t>C2</t>
  </si>
  <si>
    <t>C3</t>
  </si>
  <si>
    <t>C4</t>
  </si>
  <si>
    <t xml:space="preserve">NOM DE LA  PERSONNE DE CONTACT n °1 : </t>
  </si>
  <si>
    <t xml:space="preserve">NOM DE LA  PERSONNE DE CONTACT n°2 : </t>
  </si>
  <si>
    <t xml:space="preserve">NOM DE LA  PERSONNE DE CONTACT n°3 : </t>
  </si>
  <si>
    <t>SAS</t>
  </si>
  <si>
    <t>État-communal</t>
  </si>
  <si>
    <t>Personnel technique et logistique</t>
  </si>
  <si>
    <t>à</t>
  </si>
  <si>
    <t>jj /mm / aaaa</t>
  </si>
  <si>
    <t>CODE PRESTATAIRE ATTRIBUE PAR LA CNS :</t>
  </si>
  <si>
    <t xml:space="preserve">période 1 de </t>
  </si>
  <si>
    <t xml:space="preserve">période 2 de </t>
  </si>
  <si>
    <t>Code à 6 chiffres (Art.6 du contrat-type d'aides et de soins)</t>
  </si>
  <si>
    <t>FONCTION :</t>
  </si>
  <si>
    <t>Auxiliaire de vie/Auxiliaire économe</t>
  </si>
  <si>
    <t>Diététicien</t>
  </si>
  <si>
    <t>C5*</t>
  </si>
  <si>
    <t>C6/PS1</t>
  </si>
  <si>
    <t>C7/PE1</t>
  </si>
  <si>
    <t>C6</t>
  </si>
  <si>
    <t>C4/PE4</t>
  </si>
  <si>
    <t>C3/PE6</t>
  </si>
  <si>
    <t>C1/PAM3</t>
  </si>
  <si>
    <t>C7/PA1</t>
  </si>
  <si>
    <t>C4/PA3</t>
  </si>
  <si>
    <t>C3/PA4</t>
  </si>
  <si>
    <t>C2/PA5</t>
  </si>
  <si>
    <t>C1/PA6</t>
  </si>
  <si>
    <t>C1/PA7</t>
  </si>
  <si>
    <t>C5</t>
  </si>
  <si>
    <t>Bachelor</t>
  </si>
  <si>
    <t>BTS</t>
  </si>
  <si>
    <t>TOTAL</t>
  </si>
  <si>
    <t>Nom de la structure</t>
  </si>
  <si>
    <t>RECENSEMENT PAR ACTIVITE</t>
  </si>
  <si>
    <t>ADAPTATION SALAIRES SELON COT. PATRONALES ET REMB. MUTUALITE</t>
  </si>
  <si>
    <t xml:space="preserve">Personnel d'assistance, de soins, et socio-éducatif </t>
  </si>
  <si>
    <t>En pourcentage</t>
  </si>
  <si>
    <t>TOTAL DES FRAIS DE PERSONNEL</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</si>
  <si>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</si>
  <si>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</si>
  <si>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ATTENTION :  Ce formulaire ne concerne que le personnel lié à votre structure par un contrat de travail. La sous-traitance, le personnel extérieur ne sont pas concernés !</t>
  </si>
  <si>
    <t>FHL</t>
  </si>
  <si>
    <r>
      <t>Total des</t>
    </r>
    <r>
      <rPr>
        <b/>
        <sz val="11"/>
        <rFont val="Calibri"/>
        <family val="2"/>
      </rPr>
      <t xml:space="preserve"> cotisations patronales</t>
    </r>
  </si>
  <si>
    <r>
      <t xml:space="preserve">Total des </t>
    </r>
    <r>
      <rPr>
        <b/>
        <sz val="11"/>
        <rFont val="Calibri"/>
        <family val="2"/>
      </rPr>
      <t>remboursements de la mutualité</t>
    </r>
  </si>
  <si>
    <t>Licencié en sciences hospitalières</t>
  </si>
  <si>
    <t>Universitaire psychologue</t>
  </si>
  <si>
    <t>Nombre d'ETP total</t>
  </si>
  <si>
    <t>TOTAL ETP</t>
  </si>
  <si>
    <t>Nombre de personnes composant le nombre d’ETP total</t>
  </si>
  <si>
    <t>Salaires (Charge brute totale + part patronale, y compris le 13e mois)</t>
  </si>
  <si>
    <t>VERIFICATION
SALAIRES - ETP</t>
  </si>
  <si>
    <t>ETP
Administration</t>
  </si>
  <si>
    <t>ETP
Soins</t>
  </si>
  <si>
    <t>ETP
Cuisine/
Restaurant</t>
  </si>
  <si>
    <t>ETP
Nettoyage/
Buanderie</t>
  </si>
  <si>
    <t>ETP
Technique/
Conciergerie/
Transport</t>
  </si>
  <si>
    <t>ETP
Qualiticien</t>
  </si>
  <si>
    <t>ETP
Data
Protection
Officer</t>
  </si>
  <si>
    <t>ETP
Correspondant
informatique</t>
  </si>
  <si>
    <t>ETP
Gestionnaire
de formation
continue</t>
  </si>
  <si>
    <t>ETP
Autres</t>
  </si>
  <si>
    <r>
      <rPr>
        <b/>
        <sz val="11"/>
        <rFont val="Calibri"/>
        <family val="2"/>
      </rPr>
      <t>déjà incluses</t>
    </r>
    <r>
      <rPr>
        <sz val="11"/>
        <rFont val="Calibri"/>
        <family val="2"/>
      </rPr>
      <t xml:space="preserve"> ?</t>
    </r>
  </si>
  <si>
    <r>
      <rPr>
        <b/>
        <sz val="11"/>
        <rFont val="Calibri"/>
        <family val="2"/>
      </rPr>
      <t>déjà déduits</t>
    </r>
    <r>
      <rPr>
        <sz val="11"/>
        <rFont val="Calibri"/>
        <family val="2"/>
      </rPr>
      <t xml:space="preserve"> ?</t>
    </r>
  </si>
  <si>
    <t>NOM DE LA STRUCTURE :</t>
  </si>
  <si>
    <t xml:space="preserve">TELEPHONE : </t>
  </si>
  <si>
    <t xml:space="preserve">E-MAIL : </t>
  </si>
  <si>
    <t>Les comptes annuels ont-ils été révisés ?</t>
  </si>
  <si>
    <t>Toute convention collective</t>
  </si>
  <si>
    <t>Type de convention collective n°1</t>
  </si>
  <si>
    <t>Type de convention collective n°2</t>
  </si>
  <si>
    <t>Type de convention collective n°3</t>
  </si>
  <si>
    <t>CONVENTION COLLECTIVE n°1</t>
  </si>
  <si>
    <t>CONVENTION COLLECTIVE n°2</t>
  </si>
  <si>
    <t>CONVENTION COLLECTIVE n°3</t>
  </si>
  <si>
    <t>C3/PS5</t>
  </si>
  <si>
    <t>Salarié non diplômé</t>
  </si>
  <si>
    <t>Salarié avec CATP ou CAP</t>
  </si>
  <si>
    <t>Salarié sans CATP</t>
  </si>
  <si>
    <t>Salarié avec 5ième sec. ou 9ième moyen</t>
  </si>
  <si>
    <t>Salarié sans 5ième sec. ou 9ième moyen</t>
  </si>
  <si>
    <t>Salarié avec 3ième sec. ou ens. moyen</t>
  </si>
  <si>
    <t>Salarié non diplômé - Aide cuisinière</t>
  </si>
  <si>
    <t>Salarié non diplômé - Lingère</t>
  </si>
  <si>
    <t>Salarié non diplômé - Chauffeur</t>
  </si>
  <si>
    <t>CA2 / CS2</t>
  </si>
  <si>
    <t>CA3</t>
  </si>
  <si>
    <t>CA4 / CS4</t>
  </si>
  <si>
    <t>CA6 / CS6</t>
  </si>
  <si>
    <t>CA7 / CS7</t>
  </si>
  <si>
    <t>CA8 / CS8</t>
  </si>
  <si>
    <t>CA9 / CS9</t>
  </si>
  <si>
    <t>Type</t>
  </si>
  <si>
    <t>Salarié non diplômé - Nettoyage</t>
  </si>
  <si>
    <t>1a</t>
  </si>
  <si>
    <t>1b</t>
  </si>
  <si>
    <t>1c</t>
  </si>
  <si>
    <t>1d</t>
  </si>
  <si>
    <t>1e</t>
  </si>
  <si>
    <t>1f</t>
  </si>
  <si>
    <t>1g</t>
  </si>
  <si>
    <t>1h</t>
  </si>
  <si>
    <t>1i</t>
  </si>
  <si>
    <t>1j</t>
  </si>
  <si>
    <t>1bis</t>
  </si>
  <si>
    <t>3bis</t>
  </si>
  <si>
    <t>VERIFICATION ETP</t>
  </si>
  <si>
    <t>VERIFICATION ETP - Nombre de personnes</t>
  </si>
  <si>
    <t>Orthophoniste</t>
  </si>
  <si>
    <t>CA20 / CS10</t>
  </si>
  <si>
    <t>CA2</t>
  </si>
  <si>
    <t>Employé non diplômé</t>
  </si>
  <si>
    <t>Recensement des données 2024
Formulaire n°1: Identification de la structure
(Explications : voir fiche technique 1)</t>
  </si>
  <si>
    <t>Recensement des données 2024
Formulaire n°2 SAS : Recensement du personnel salarié par activité
(Explications : voir fiche technique 2)</t>
  </si>
  <si>
    <t>Recensement des données 2024
Formulaire n°2 FHL : Recensement du personnel salarié par activité
(Explications : voir fiche technique 2)</t>
  </si>
  <si>
    <t>Recensement des données 2024
Formulaire n°2 ETAT : Recensement du personnel salarié par activité
(Explications : voir fiche technique 2)</t>
  </si>
  <si>
    <t>Recensement des données 2024
 Formulaire n°2 TOTAL : Recensement du personnel salarié par activité
(Explications : voir fiche technique 2)</t>
  </si>
  <si>
    <t>ETP Coordination/ Organisation</t>
  </si>
  <si>
    <t>1k</t>
  </si>
  <si>
    <t>Renseignements relatifs à la structure</t>
  </si>
  <si>
    <t>Nombre de mois de fonctionnement pour l'année de recensement</t>
  </si>
  <si>
    <t>Nombre moyen de lits disponibles pour l'année de recensement</t>
  </si>
  <si>
    <t>Nombre moyen de pensionnaires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</si>
  <si>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</si>
  <si>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</si>
  <si>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</si>
  <si>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</si>
  <si>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</si>
  <si>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Nombre d'ETP</t>
  </si>
  <si>
    <t>Montant en EUR</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</si>
  <si>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</si>
  <si>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</si>
  <si>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</si>
  <si>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</si>
  <si>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</si>
  <si>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</si>
  <si>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</si>
  <si>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Apprentis Aide-soignant  (formation initiale)</t>
  </si>
  <si>
    <t>Apprentis agents d'inclusion (formation initiale)</t>
  </si>
  <si>
    <t>Apprentis agent socio-pédagogique (formation initiale)</t>
  </si>
  <si>
    <t>Apprentis Aide-soignant (apprentissage adulte)</t>
  </si>
  <si>
    <t>Apprentis agents d'inclusion (apprentissage adulte)</t>
  </si>
  <si>
    <t>Apprentis agent socio-pédagogique (apprentissage adulte)</t>
  </si>
  <si>
    <t>Renseignements relatifs au F2 - ASF / AAQ</t>
  </si>
  <si>
    <t>Check F2 ASF / AAQ</t>
  </si>
  <si>
    <t>ASF</t>
  </si>
  <si>
    <t>AAQ</t>
  </si>
  <si>
    <t>Renseignements relatifs au F2 - ASF / AAQ en formation</t>
  </si>
  <si>
    <t>ASF en formation</t>
  </si>
  <si>
    <t>AAQ en formation (formation initiale)</t>
  </si>
  <si>
    <t>AAQ en formation (apprentissage adulte)</t>
  </si>
  <si>
    <t>AAQ en formation (en cours d'emploi)</t>
  </si>
  <si>
    <t>Renseignements relatifs au F2 - non qualifiés soins</t>
  </si>
  <si>
    <t>Non qualifié soins</t>
  </si>
  <si>
    <t>aide-soignant en cours d'homologation</t>
  </si>
  <si>
    <t>Check F2 non qualifiés soins</t>
  </si>
  <si>
    <t>Autres</t>
  </si>
  <si>
    <t>Aide socio-familiale / AAQ</t>
  </si>
  <si>
    <t>Aide socio-familiale / AAQ en formation</t>
  </si>
  <si>
    <t>aide-soignant en cours d'emploi sans diplôme</t>
  </si>
  <si>
    <t>Check F2 ASF / AAQ en formation</t>
  </si>
  <si>
    <t>Recensement des données 2024
Formulaire n°5 : Renseignements complémentaires
(Explications : voir fiche technique 5)</t>
  </si>
  <si>
    <t>TYPE D'ACTIVITE en 2024 :</t>
  </si>
  <si>
    <t>Les jobs de vacances, les apprentis et les personnes qui bénéficient d'une préretraite (ETP et frais) ne sont pas à recenser dans ce formulaire.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</si>
</sst>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quot;€&quot;_-;\-* #,##0.00\ &quot;€&quot;_-;_-* &quot;-&quot;??\ &quot;€&quot;_-;_-@_-"/>
    <numFmt numFmtId="165" formatCode="_-* #,##0.00\ _€_-;\-* #,##0.00\ _€_-;_-* &quot;-&quot;??\ _€_-;_-@_-"/>
    <numFmt numFmtId="166" formatCode="_-* #,##0.00\ [$€-1]_-;\-* #,##0.00\ [$€-1]_-;_-* &quot;-&quot;??\ [$€-1]_-"/>
    <numFmt numFmtId="167" formatCode="_(* #,##0_);_(* \(#,##0\);_(* &quot;-&quot;_);_(@_)"/>
    <numFmt numFmtId="168" formatCode="_(&quot;$&quot;* #,##0_);_(&quot;$&quot;* \(#,##0\);_(&quot;$&quot;* &quot;-&quot;_);_(@_)"/>
    <numFmt numFmtId="169" formatCode="dd\ /\ mm\ /\ yy"/>
    <numFmt numFmtId="170" formatCode="mmmm"/>
    <numFmt numFmtId="171" formatCode="dd"/>
    <numFmt numFmtId="172" formatCode="_ * #,##0.00_ ;_ * \-#,##0.00_ ;_ * &quot;-&quot;??_ ;_ @_ "/>
  </numFmts>
  <fonts count="46">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b/>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sz val="11"/>
      <color theme="1"/>
      <name val="Calibri"/>
      <family val="2"/>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rgb="FFFF0000"/>
      <name val="Calibri"/>
      <family val="2"/>
      <scheme val="minor"/>
    </font>
    <font>
      <sz val="11"/>
      <color indexed="10"/>
      <name val="Calibri"/>
      <family val="2"/>
      <scheme val="minor"/>
    </font>
  </fonts>
  <fills count="3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style="medium">
        <color indexed="64"/>
      </bottom>
      <diagonal/>
    </border>
    <border>
      <left/>
      <right style="thin">
        <color indexed="64"/>
      </right>
      <top style="medium">
        <color indexed="64"/>
      </top>
      <bottom/>
      <diagonal/>
    </border>
  </borders>
  <cellStyleXfs count="401">
    <xf numFmtId="0" fontId="0" fillId="0" borderId="0"/>
    <xf numFmtId="164" fontId="5" fillId="0" borderId="0" applyFont="0" applyFill="0" applyBorder="0" applyAlignment="0" applyProtection="0"/>
    <xf numFmtId="0" fontId="5" fillId="0" borderId="0"/>
    <xf numFmtId="0" fontId="12" fillId="0" borderId="0"/>
    <xf numFmtId="0" fontId="11" fillId="0" borderId="0"/>
    <xf numFmtId="0" fontId="10"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6" fillId="0" borderId="0"/>
    <xf numFmtId="0" fontId="12" fillId="0" borderId="0"/>
    <xf numFmtId="0" fontId="5" fillId="0" borderId="0"/>
    <xf numFmtId="0" fontId="12" fillId="0" borderId="0"/>
    <xf numFmtId="0" fontId="12" fillId="0" borderId="0"/>
    <xf numFmtId="9" fontId="12" fillId="0" borderId="0" applyFont="0" applyFill="0" applyBorder="0" applyAlignment="0" applyProtection="0"/>
    <xf numFmtId="0" fontId="12" fillId="0" borderId="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166"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166"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166"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166"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166"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166" fontId="11" fillId="18"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166" fontId="9" fillId="22" borderId="0" applyNumberFormat="0" applyBorder="0" applyAlignment="0" applyProtection="0"/>
    <xf numFmtId="0" fontId="9" fillId="22" borderId="0" applyNumberFormat="0" applyBorder="0" applyAlignment="0" applyProtection="0"/>
    <xf numFmtId="0" fontId="9" fillId="19" borderId="0" applyNumberFormat="0" applyBorder="0" applyAlignment="0" applyProtection="0"/>
    <xf numFmtId="166"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166" fontId="9" fillId="20"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166"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166"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166"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9" borderId="0" applyNumberFormat="0" applyBorder="0" applyAlignment="0" applyProtection="0"/>
    <xf numFmtId="0" fontId="6" fillId="0" borderId="0" applyNumberFormat="0" applyFill="0" applyBorder="0" applyAlignment="0" applyProtection="0"/>
    <xf numFmtId="166" fontId="6" fillId="0" borderId="0" applyNumberFormat="0" applyFill="0" applyBorder="0" applyAlignment="0" applyProtection="0"/>
    <xf numFmtId="0" fontId="6" fillId="0" borderId="0" applyNumberFormat="0" applyFill="0" applyBorder="0" applyAlignment="0" applyProtection="0"/>
    <xf numFmtId="0" fontId="18" fillId="30" borderId="28" applyNumberFormat="0" applyAlignment="0" applyProtection="0"/>
    <xf numFmtId="166" fontId="18" fillId="30" borderId="28" applyNumberFormat="0" applyAlignment="0" applyProtection="0"/>
    <xf numFmtId="0" fontId="18" fillId="30" borderId="28" applyNumberFormat="0" applyAlignment="0" applyProtection="0"/>
    <xf numFmtId="0" fontId="19" fillId="0" borderId="29" applyNumberFormat="0" applyFill="0" applyAlignment="0" applyProtection="0"/>
    <xf numFmtId="166" fontId="19" fillId="0" borderId="29" applyNumberFormat="0" applyFill="0" applyAlignment="0" applyProtection="0"/>
    <xf numFmtId="0" fontId="19" fillId="0" borderId="29" applyNumberFormat="0" applyFill="0" applyAlignment="0" applyProtection="0"/>
    <xf numFmtId="167" fontId="5" fillId="0" borderId="0" applyFont="0" applyFill="0" applyBorder="0" applyAlignment="0" applyProtection="0"/>
    <xf numFmtId="0" fontId="5" fillId="31" borderId="30" applyNumberFormat="0" applyFont="0" applyAlignment="0" applyProtection="0"/>
    <xf numFmtId="166" fontId="5" fillId="31" borderId="30" applyNumberFormat="0" applyFont="0" applyAlignment="0" applyProtection="0"/>
    <xf numFmtId="0" fontId="5" fillId="31" borderId="30" applyNumberFormat="0" applyFont="0" applyAlignment="0" applyProtection="0"/>
    <xf numFmtId="168" fontId="5" fillId="0" borderId="0" applyFont="0" applyFill="0" applyBorder="0" applyAlignment="0" applyProtection="0"/>
    <xf numFmtId="0" fontId="20" fillId="17" borderId="28" applyNumberFormat="0" applyAlignment="0" applyProtection="0"/>
    <xf numFmtId="166" fontId="20" fillId="17" borderId="28" applyNumberFormat="0" applyAlignment="0" applyProtection="0"/>
    <xf numFmtId="0" fontId="20" fillId="17" borderId="28" applyNumberFormat="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21" fillId="13" borderId="0" applyNumberFormat="0" applyBorder="0" applyAlignment="0" applyProtection="0"/>
    <xf numFmtId="0" fontId="22" fillId="0" borderId="0" applyNumberFormat="0" applyFill="0" applyBorder="0" applyAlignment="0" applyProtection="0">
      <alignment vertical="top"/>
      <protection locked="0"/>
    </xf>
    <xf numFmtId="166"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166" fontId="24" fillId="0" borderId="0" applyNumberFormat="0" applyFill="0" applyBorder="0" applyAlignment="0" applyProtection="0">
      <alignment vertical="top"/>
      <protection locked="0"/>
    </xf>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5" fillId="32" borderId="0" applyNumberFormat="0" applyBorder="0" applyAlignment="0" applyProtection="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0" fontId="12" fillId="0" borderId="0"/>
    <xf numFmtId="0" fontId="12" fillId="0" borderId="0"/>
    <xf numFmtId="166" fontId="11" fillId="0" borderId="0"/>
    <xf numFmtId="0" fontId="12" fillId="0" borderId="0"/>
    <xf numFmtId="0" fontId="12" fillId="0" borderId="0"/>
    <xf numFmtId="166" fontId="11" fillId="0" borderId="0"/>
    <xf numFmtId="0"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166" fontId="5" fillId="0" borderId="0"/>
    <xf numFmtId="0" fontId="12" fillId="0" borderId="0"/>
    <xf numFmtId="166"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5" fillId="0" borderId="0"/>
    <xf numFmtId="166" fontId="5" fillId="0" borderId="0"/>
    <xf numFmtId="0" fontId="12"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2" fillId="0" borderId="0"/>
    <xf numFmtId="166" fontId="11" fillId="0" borderId="0"/>
    <xf numFmtId="0" fontId="12" fillId="0" borderId="0"/>
    <xf numFmtId="166" fontId="12" fillId="0" borderId="0"/>
    <xf numFmtId="166" fontId="11" fillId="0" borderId="0"/>
    <xf numFmtId="166" fontId="1" fillId="0" borderId="0"/>
    <xf numFmtId="166" fontId="1" fillId="0" borderId="0"/>
    <xf numFmtId="0" fontId="1" fillId="0" borderId="0"/>
    <xf numFmtId="166" fontId="26" fillId="0" borderId="0"/>
    <xf numFmtId="166"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166" fontId="5" fillId="0" borderId="0"/>
    <xf numFmtId="0" fontId="5" fillId="0" borderId="0"/>
    <xf numFmtId="166" fontId="5" fillId="0" borderId="0"/>
    <xf numFmtId="166" fontId="12" fillId="0" borderId="0"/>
    <xf numFmtId="166" fontId="11" fillId="0" borderId="0"/>
    <xf numFmtId="0" fontId="5" fillId="0" borderId="0"/>
    <xf numFmtId="166" fontId="5" fillId="0" borderId="0"/>
    <xf numFmtId="0" fontId="5" fillId="0" borderId="0"/>
    <xf numFmtId="166"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166" fontId="5" fillId="0" borderId="0"/>
    <xf numFmtId="0" fontId="5" fillId="0" borderId="0"/>
    <xf numFmtId="0" fontId="12" fillId="0" borderId="0"/>
    <xf numFmtId="166" fontId="5" fillId="0" borderId="0"/>
    <xf numFmtId="0" fontId="11" fillId="0" borderId="0"/>
    <xf numFmtId="0" fontId="12" fillId="0" borderId="0"/>
    <xf numFmtId="166" fontId="12" fillId="0" borderId="0"/>
    <xf numFmtId="166" fontId="11" fillId="0" borderId="0"/>
    <xf numFmtId="166"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5" fillId="0" borderId="0"/>
    <xf numFmtId="0" fontId="5" fillId="0" borderId="0"/>
    <xf numFmtId="0" fontId="5" fillId="0" borderId="0"/>
    <xf numFmtId="0" fontId="5" fillId="0" borderId="0"/>
    <xf numFmtId="0" fontId="5" fillId="0" borderId="0"/>
    <xf numFmtId="0" fontId="27" fillId="0" borderId="0"/>
    <xf numFmtId="0" fontId="1" fillId="0" borderId="0"/>
    <xf numFmtId="0" fontId="5" fillId="0" borderId="0"/>
    <xf numFmtId="0" fontId="5" fillId="0" borderId="0"/>
    <xf numFmtId="0" fontId="5" fillId="0" borderId="0"/>
    <xf numFmtId="166" fontId="5" fillId="0" borderId="0"/>
    <xf numFmtId="166" fontId="12" fillId="0" borderId="0"/>
    <xf numFmtId="166" fontId="11" fillId="0" borderId="0"/>
    <xf numFmtId="0" fontId="5"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 fillId="11" borderId="0" applyNumberFormat="0" applyBorder="0" applyAlignment="0" applyProtection="0"/>
    <xf numFmtId="166" fontId="17" fillId="11" borderId="0" applyNumberFormat="0" applyBorder="0" applyAlignment="0" applyProtection="0"/>
    <xf numFmtId="166" fontId="28" fillId="14" borderId="0" applyNumberFormat="0" applyBorder="0" applyAlignment="0" applyProtection="0"/>
    <xf numFmtId="0" fontId="28" fillId="14" borderId="0" applyNumberFormat="0" applyBorder="0" applyAlignment="0" applyProtection="0"/>
    <xf numFmtId="0" fontId="29" fillId="30" borderId="31" applyNumberFormat="0" applyAlignment="0" applyProtection="0"/>
    <xf numFmtId="166" fontId="30" fillId="0" borderId="0"/>
    <xf numFmtId="0" fontId="31" fillId="0" borderId="0" applyNumberFormat="0" applyFill="0" applyBorder="0" applyAlignment="0" applyProtection="0"/>
    <xf numFmtId="0" fontId="32" fillId="0" borderId="0" applyNumberFormat="0" applyFill="0" applyBorder="0" applyAlignment="0" applyProtection="0"/>
    <xf numFmtId="0" fontId="33" fillId="0" borderId="32" applyNumberFormat="0" applyFill="0" applyAlignment="0" applyProtection="0"/>
    <xf numFmtId="0" fontId="33" fillId="0" borderId="32" applyNumberFormat="0" applyFill="0" applyAlignment="0" applyProtection="0"/>
    <xf numFmtId="0" fontId="34" fillId="0" borderId="33" applyNumberFormat="0" applyFill="0" applyAlignment="0" applyProtection="0"/>
    <xf numFmtId="0" fontId="34" fillId="0" borderId="33" applyNumberFormat="0" applyFill="0" applyAlignment="0" applyProtection="0"/>
    <xf numFmtId="0" fontId="35" fillId="0" borderId="34" applyNumberFormat="0" applyFill="0" applyAlignment="0" applyProtection="0"/>
    <xf numFmtId="0" fontId="35" fillId="0" borderId="0" applyNumberFormat="0" applyFill="0" applyBorder="0" applyAlignment="0" applyProtection="0"/>
    <xf numFmtId="0" fontId="36" fillId="0" borderId="35" applyNumberFormat="0" applyFill="0" applyAlignment="0" applyProtection="0"/>
    <xf numFmtId="0" fontId="2" fillId="33" borderId="36" applyNumberFormat="0" applyAlignment="0" applyProtection="0"/>
    <xf numFmtId="0" fontId="5" fillId="0" borderId="0"/>
  </cellStyleXfs>
  <cellXfs count="230">
    <xf numFmtId="0" fontId="0" fillId="0" borderId="0" xfId="0"/>
    <xf numFmtId="1" fontId="14" fillId="0" borderId="1" xfId="2" applyNumberFormat="1" applyFon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0" fontId="3" fillId="0" borderId="20" xfId="2" applyFont="1" applyBorder="1" applyAlignment="1" applyProtection="1">
      <alignment vertical="center" wrapText="1"/>
      <protection locked="0"/>
    </xf>
    <xf numFmtId="14" fontId="0" fillId="0" borderId="1" xfId="0" applyNumberFormat="1" applyBorder="1" applyAlignment="1" applyProtection="1">
      <alignment horizontal="center" vertical="center"/>
      <protection locked="0"/>
    </xf>
    <xf numFmtId="0" fontId="14" fillId="0" borderId="1" xfId="2" applyFont="1" applyBorder="1" applyAlignment="1" applyProtection="1">
      <alignment horizontal="left" vertical="center"/>
      <protection locked="0"/>
    </xf>
    <xf numFmtId="4" fontId="14" fillId="0" borderId="1" xfId="2"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4" fontId="3" fillId="0" borderId="1" xfId="2" applyNumberFormat="1" applyFont="1" applyBorder="1" applyAlignment="1" applyProtection="1">
      <alignment horizontal="right" vertical="center"/>
      <protection locked="0"/>
    </xf>
    <xf numFmtId="2" fontId="3" fillId="2" borderId="1" xfId="2" applyNumberFormat="1" applyFont="1" applyFill="1" applyBorder="1" applyAlignment="1">
      <alignment horizontal="center" vertical="center"/>
    </xf>
    <xf numFmtId="4" fontId="3" fillId="2" borderId="1" xfId="2" applyNumberFormat="1" applyFont="1" applyFill="1" applyBorder="1" applyAlignment="1">
      <alignment horizontal="right" vertical="center"/>
    </xf>
    <xf numFmtId="0" fontId="3" fillId="2" borderId="1" xfId="2" applyFont="1" applyFill="1" applyBorder="1" applyAlignment="1">
      <alignment horizontal="right" vertical="center"/>
    </xf>
    <xf numFmtId="4" fontId="3" fillId="0" borderId="0" xfId="2" applyNumberFormat="1" applyFont="1" applyAlignment="1">
      <alignment horizontal="right" vertical="center"/>
    </xf>
    <xf numFmtId="4" fontId="4" fillId="3" borderId="1" xfId="2" applyNumberFormat="1" applyFont="1" applyFill="1" applyBorder="1" applyAlignment="1">
      <alignment horizontal="right" vertical="center"/>
    </xf>
    <xf numFmtId="0" fontId="3" fillId="0" borderId="0" xfId="2" applyFont="1" applyAlignment="1">
      <alignment vertical="center"/>
    </xf>
    <xf numFmtId="0" fontId="0" fillId="0" borderId="0" xfId="0" applyAlignment="1">
      <alignment horizontal="center" vertical="center"/>
    </xf>
    <xf numFmtId="0" fontId="3" fillId="0" borderId="0" xfId="2" applyFont="1" applyAlignment="1">
      <alignment horizontal="center" vertical="center"/>
    </xf>
    <xf numFmtId="0" fontId="4" fillId="0" borderId="1" xfId="2" applyFont="1" applyBorder="1" applyAlignment="1">
      <alignment vertical="center"/>
    </xf>
    <xf numFmtId="0" fontId="3" fillId="0" borderId="4" xfId="2" applyFont="1" applyBorder="1" applyAlignment="1">
      <alignment vertical="center"/>
    </xf>
    <xf numFmtId="0" fontId="4" fillId="0" borderId="0" xfId="2" applyFont="1" applyAlignment="1">
      <alignment vertical="center"/>
    </xf>
    <xf numFmtId="0" fontId="3" fillId="0" borderId="0" xfId="0" applyFont="1" applyAlignment="1">
      <alignment horizontal="left" vertical="center" wrapText="1"/>
    </xf>
    <xf numFmtId="0" fontId="4" fillId="2" borderId="2" xfId="2" applyFont="1" applyFill="1" applyBorder="1" applyAlignment="1">
      <alignment vertical="center"/>
    </xf>
    <xf numFmtId="0" fontId="3" fillId="2" borderId="3" xfId="2" applyFont="1" applyFill="1" applyBorder="1" applyAlignment="1">
      <alignment vertical="center"/>
    </xf>
    <xf numFmtId="4" fontId="3" fillId="2" borderId="4" xfId="2" applyNumberFormat="1" applyFont="1" applyFill="1" applyBorder="1" applyAlignment="1">
      <alignment vertical="center"/>
    </xf>
    <xf numFmtId="0" fontId="3" fillId="2" borderId="1" xfId="2" applyFont="1" applyFill="1" applyBorder="1" applyAlignment="1">
      <alignment horizontal="left" vertical="center"/>
    </xf>
    <xf numFmtId="0" fontId="7" fillId="4" borderId="3" xfId="2" applyFont="1" applyFill="1" applyBorder="1" applyAlignment="1">
      <alignment vertical="center"/>
    </xf>
    <xf numFmtId="0" fontId="3" fillId="0" borderId="12" xfId="2" applyFont="1" applyBorder="1" applyAlignment="1">
      <alignment vertical="center"/>
    </xf>
    <xf numFmtId="4" fontId="3" fillId="3" borderId="1" xfId="2" applyNumberFormat="1" applyFont="1" applyFill="1" applyBorder="1" applyAlignment="1">
      <alignment horizontal="right" vertical="center"/>
    </xf>
    <xf numFmtId="0" fontId="3" fillId="3" borderId="1" xfId="2" applyFont="1" applyFill="1" applyBorder="1" applyAlignment="1">
      <alignment horizontal="center" vertical="center"/>
    </xf>
    <xf numFmtId="0" fontId="3" fillId="0" borderId="7" xfId="2" applyFont="1" applyBorder="1" applyAlignment="1">
      <alignment vertical="center"/>
    </xf>
    <xf numFmtId="4" fontId="3" fillId="2" borderId="4" xfId="2" applyNumberFormat="1" applyFont="1" applyFill="1" applyBorder="1" applyAlignment="1">
      <alignment horizontal="right" vertical="center"/>
    </xf>
    <xf numFmtId="0" fontId="3" fillId="2" borderId="1" xfId="2" applyFont="1" applyFill="1" applyBorder="1" applyAlignment="1">
      <alignment horizontal="center" vertical="center"/>
    </xf>
    <xf numFmtId="0" fontId="3" fillId="0" borderId="14" xfId="2" applyFont="1" applyBorder="1" applyAlignment="1">
      <alignment vertical="center"/>
    </xf>
    <xf numFmtId="0" fontId="3" fillId="0" borderId="10" xfId="2" applyFont="1" applyBorder="1" applyAlignment="1">
      <alignment vertical="center"/>
    </xf>
    <xf numFmtId="0" fontId="4" fillId="3" borderId="2" xfId="2" applyFont="1" applyFill="1" applyBorder="1" applyAlignment="1">
      <alignment vertical="center"/>
    </xf>
    <xf numFmtId="0" fontId="3" fillId="3" borderId="4" xfId="2" applyFont="1" applyFill="1" applyBorder="1" applyAlignment="1">
      <alignment vertical="center"/>
    </xf>
    <xf numFmtId="0" fontId="3" fillId="0" borderId="0" xfId="2" applyFont="1" applyAlignment="1">
      <alignment horizontal="right" vertical="center"/>
    </xf>
    <xf numFmtId="0" fontId="3" fillId="0" borderId="0" xfId="2" quotePrefix="1" applyFont="1" applyAlignment="1">
      <alignment horizontal="center" vertical="center"/>
    </xf>
    <xf numFmtId="0" fontId="3" fillId="0" borderId="0" xfId="2" quotePrefix="1" applyFont="1" applyAlignment="1">
      <alignment vertical="center"/>
    </xf>
    <xf numFmtId="0" fontId="38" fillId="0" borderId="0" xfId="0" applyFont="1" applyAlignment="1">
      <alignment vertical="center"/>
    </xf>
    <xf numFmtId="0" fontId="0" fillId="0" borderId="0" xfId="0" applyAlignment="1">
      <alignment vertical="center"/>
    </xf>
    <xf numFmtId="0" fontId="14" fillId="0" borderId="0" xfId="2" applyFont="1" applyAlignment="1">
      <alignment vertical="center"/>
    </xf>
    <xf numFmtId="0" fontId="39" fillId="0" borderId="0" xfId="2" applyFont="1" applyAlignment="1">
      <alignment horizontal="center" vertical="center"/>
    </xf>
    <xf numFmtId="0" fontId="39" fillId="0" borderId="12" xfId="2" applyFont="1" applyBorder="1" applyAlignment="1">
      <alignment horizontal="center" vertical="center"/>
    </xf>
    <xf numFmtId="0" fontId="39" fillId="0" borderId="8" xfId="2" applyFont="1" applyBorder="1" applyAlignment="1">
      <alignment horizontal="center" vertical="center"/>
    </xf>
    <xf numFmtId="0" fontId="39" fillId="0" borderId="13" xfId="2" applyFont="1" applyBorder="1" applyAlignment="1">
      <alignment horizontal="center" vertical="center"/>
    </xf>
    <xf numFmtId="0" fontId="37" fillId="0" borderId="7" xfId="2" applyFont="1" applyBorder="1" applyAlignment="1">
      <alignment vertical="center"/>
    </xf>
    <xf numFmtId="0" fontId="14" fillId="0" borderId="0" xfId="2" applyFont="1" applyAlignment="1">
      <alignment horizontal="left" vertical="center"/>
    </xf>
    <xf numFmtId="0" fontId="14" fillId="0" borderId="7" xfId="2" applyFont="1" applyBorder="1" applyAlignment="1">
      <alignment vertical="center"/>
    </xf>
    <xf numFmtId="0" fontId="14" fillId="0" borderId="11" xfId="2" applyFont="1" applyBorder="1" applyAlignment="1">
      <alignment horizontal="left" vertical="center"/>
    </xf>
    <xf numFmtId="0" fontId="40" fillId="0" borderId="10" xfId="2" applyFont="1" applyBorder="1" applyAlignment="1">
      <alignment vertical="center"/>
    </xf>
    <xf numFmtId="0" fontId="0" fillId="0" borderId="11" xfId="0" applyBorder="1" applyAlignment="1">
      <alignment vertical="center"/>
    </xf>
    <xf numFmtId="0" fontId="14" fillId="0" borderId="7" xfId="2" applyFont="1" applyBorder="1" applyAlignment="1">
      <alignment horizontal="right" vertical="center"/>
    </xf>
    <xf numFmtId="0" fontId="14" fillId="0" borderId="7" xfId="2" applyFont="1" applyBorder="1" applyAlignment="1">
      <alignment horizontal="center" vertical="center"/>
    </xf>
    <xf numFmtId="0" fontId="14" fillId="0" borderId="7" xfId="2" applyFont="1" applyBorder="1" applyAlignment="1">
      <alignment horizontal="left" vertical="center"/>
    </xf>
    <xf numFmtId="0" fontId="14" fillId="0" borderId="0" xfId="2" applyFont="1" applyAlignment="1">
      <alignment horizontal="center" vertical="center"/>
    </xf>
    <xf numFmtId="0" fontId="14" fillId="8" borderId="7" xfId="2" applyFont="1" applyFill="1" applyBorder="1" applyAlignment="1">
      <alignment vertical="center"/>
    </xf>
    <xf numFmtId="1" fontId="15" fillId="0" borderId="20" xfId="0" applyNumberFormat="1" applyFont="1" applyBorder="1" applyAlignment="1">
      <alignment vertical="center"/>
    </xf>
    <xf numFmtId="0" fontId="14" fillId="0" borderId="14" xfId="2" applyFont="1" applyBorder="1" applyAlignment="1">
      <alignment vertical="center"/>
    </xf>
    <xf numFmtId="0" fontId="0" fillId="0" borderId="10" xfId="0" applyBorder="1" applyAlignment="1">
      <alignment vertical="center"/>
    </xf>
    <xf numFmtId="0" fontId="14" fillId="0" borderId="10" xfId="2" applyFont="1" applyBorder="1" applyAlignment="1">
      <alignment horizontal="left" vertical="center"/>
    </xf>
    <xf numFmtId="0" fontId="14" fillId="0" borderId="15" xfId="2" applyFont="1" applyBorder="1" applyAlignment="1">
      <alignment horizontal="left" vertical="center"/>
    </xf>
    <xf numFmtId="0" fontId="14" fillId="0" borderId="12" xfId="2" applyFont="1" applyBorder="1" applyAlignment="1">
      <alignment vertical="center"/>
    </xf>
    <xf numFmtId="0" fontId="14" fillId="0" borderId="8" xfId="2" applyFont="1" applyBorder="1" applyAlignment="1">
      <alignment horizontal="left" vertical="center"/>
    </xf>
    <xf numFmtId="0" fontId="0" fillId="0" borderId="8" xfId="0" applyBorder="1" applyAlignment="1">
      <alignment vertical="center"/>
    </xf>
    <xf numFmtId="0" fontId="14" fillId="0" borderId="13" xfId="2" applyFont="1" applyBorder="1" applyAlignment="1">
      <alignment horizontal="left" vertical="center"/>
    </xf>
    <xf numFmtId="0" fontId="3" fillId="5" borderId="2" xfId="0" applyFont="1" applyFill="1" applyBorder="1" applyAlignment="1">
      <alignment vertical="center" wrapText="1"/>
    </xf>
    <xf numFmtId="0" fontId="40" fillId="0" borderId="7" xfId="2" applyFont="1" applyBorder="1" applyAlignment="1">
      <alignment vertical="center"/>
    </xf>
    <xf numFmtId="0" fontId="14" fillId="7" borderId="2" xfId="2" applyFont="1" applyFill="1" applyBorder="1" applyAlignment="1">
      <alignment vertical="center" wrapText="1"/>
    </xf>
    <xf numFmtId="0" fontId="14" fillId="6" borderId="2" xfId="2" applyFont="1" applyFill="1" applyBorder="1" applyAlignment="1">
      <alignment vertical="center"/>
    </xf>
    <xf numFmtId="0" fontId="41" fillId="0" borderId="10" xfId="0" applyFont="1" applyBorder="1" applyAlignment="1">
      <alignment horizontal="left" vertical="center"/>
    </xf>
    <xf numFmtId="0" fontId="41" fillId="0" borderId="10" xfId="0" applyFont="1" applyBorder="1" applyAlignment="1">
      <alignment vertical="center"/>
    </xf>
    <xf numFmtId="0" fontId="41" fillId="0" borderId="15" xfId="0" applyFont="1"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0" xfId="0" applyAlignment="1">
      <alignment horizontal="left" vertical="center"/>
    </xf>
    <xf numFmtId="0" fontId="0" fillId="0" borderId="11" xfId="0" applyBorder="1" applyAlignment="1">
      <alignment horizontal="left" vertical="center"/>
    </xf>
    <xf numFmtId="0" fontId="42" fillId="0" borderId="0" xfId="0" applyFont="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13" fillId="0" borderId="7" xfId="0"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8" fillId="0" borderId="0" xfId="2" applyFont="1" applyAlignment="1">
      <alignment vertical="center"/>
    </xf>
    <xf numFmtId="0" fontId="4" fillId="0" borderId="11" xfId="2" applyFont="1" applyBorder="1" applyAlignment="1">
      <alignment horizontal="center" vertical="center" wrapText="1"/>
    </xf>
    <xf numFmtId="0" fontId="4" fillId="0" borderId="0" xfId="2" applyFont="1" applyAlignment="1">
      <alignment horizontal="center" vertical="center" wrapText="1"/>
    </xf>
    <xf numFmtId="2" fontId="3" fillId="2" borderId="14" xfId="2" applyNumberFormat="1" applyFont="1" applyFill="1" applyBorder="1" applyAlignment="1">
      <alignment horizontal="center" vertical="center"/>
    </xf>
    <xf numFmtId="2" fontId="3" fillId="2" borderId="3" xfId="2" applyNumberFormat="1" applyFont="1" applyFill="1" applyBorder="1" applyAlignment="1">
      <alignment horizontal="center" vertical="center"/>
    </xf>
    <xf numFmtId="2" fontId="3" fillId="2" borderId="4" xfId="2" applyNumberFormat="1" applyFont="1" applyFill="1" applyBorder="1" applyAlignment="1">
      <alignment horizontal="center" vertical="center"/>
    </xf>
    <xf numFmtId="2" fontId="3" fillId="0" borderId="0" xfId="2" applyNumberFormat="1" applyFont="1" applyAlignment="1">
      <alignment horizontal="center" vertical="center"/>
    </xf>
    <xf numFmtId="0" fontId="3" fillId="2" borderId="4" xfId="2" applyFont="1" applyFill="1" applyBorder="1" applyAlignment="1">
      <alignment horizontal="left" vertical="center"/>
    </xf>
    <xf numFmtId="2" fontId="3" fillId="2" borderId="2" xfId="2" applyNumberFormat="1" applyFont="1" applyFill="1" applyBorder="1" applyAlignment="1">
      <alignment horizontal="center" vertical="center"/>
    </xf>
    <xf numFmtId="4" fontId="3" fillId="0" borderId="1" xfId="2" applyNumberFormat="1" applyFont="1" applyBorder="1" applyAlignment="1">
      <alignment horizontal="right" vertical="center"/>
    </xf>
    <xf numFmtId="4" fontId="3" fillId="0" borderId="6" xfId="2" applyNumberFormat="1" applyFont="1" applyBorder="1" applyAlignment="1">
      <alignment horizontal="right" vertical="center"/>
    </xf>
    <xf numFmtId="0" fontId="3" fillId="3" borderId="4" xfId="2" applyFont="1" applyFill="1" applyBorder="1" applyAlignment="1">
      <alignment horizontal="center" vertical="center"/>
    </xf>
    <xf numFmtId="4" fontId="3" fillId="3" borderId="5" xfId="2" applyNumberFormat="1" applyFont="1" applyFill="1" applyBorder="1" applyAlignment="1">
      <alignment horizontal="right" vertical="center"/>
    </xf>
    <xf numFmtId="4" fontId="3" fillId="2" borderId="2" xfId="2" applyNumberFormat="1" applyFont="1" applyFill="1" applyBorder="1" applyAlignment="1">
      <alignment horizontal="right" vertical="center"/>
    </xf>
    <xf numFmtId="4" fontId="3" fillId="2" borderId="3" xfId="2" applyNumberFormat="1" applyFont="1" applyFill="1" applyBorder="1" applyAlignment="1">
      <alignment horizontal="right" vertical="center"/>
    </xf>
    <xf numFmtId="0" fontId="3" fillId="2" borderId="4" xfId="2" applyFont="1" applyFill="1" applyBorder="1" applyAlignment="1">
      <alignment horizontal="center" vertical="center"/>
    </xf>
    <xf numFmtId="4" fontId="3" fillId="3" borderId="9" xfId="2" applyNumberFormat="1" applyFont="1" applyFill="1" applyBorder="1" applyAlignment="1">
      <alignment horizontal="right" vertical="center"/>
    </xf>
    <xf numFmtId="0" fontId="3" fillId="0" borderId="0" xfId="2" applyFont="1" applyAlignment="1">
      <alignment horizontal="left" vertical="center"/>
    </xf>
    <xf numFmtId="10" fontId="3" fillId="3" borderId="1" xfId="11" applyNumberFormat="1" applyFont="1" applyFill="1" applyBorder="1" applyAlignment="1" applyProtection="1">
      <alignment horizontal="right" vertical="center"/>
    </xf>
    <xf numFmtId="10" fontId="3" fillId="3" borderId="1" xfId="2" applyNumberFormat="1" applyFont="1" applyFill="1" applyBorder="1" applyAlignment="1">
      <alignment horizontal="right" vertical="center"/>
    </xf>
    <xf numFmtId="10" fontId="3" fillId="0" borderId="0" xfId="11" applyNumberFormat="1" applyFont="1" applyBorder="1" applyAlignment="1" applyProtection="1">
      <alignment vertical="center"/>
    </xf>
    <xf numFmtId="4" fontId="7" fillId="0" borderId="0" xfId="2" applyNumberFormat="1" applyFont="1" applyAlignment="1">
      <alignment vertical="center"/>
    </xf>
    <xf numFmtId="0" fontId="7" fillId="0" borderId="0" xfId="2" applyFont="1" applyAlignment="1">
      <alignment vertical="center"/>
    </xf>
    <xf numFmtId="0" fontId="4" fillId="0" borderId="0" xfId="2" applyFont="1" applyAlignment="1">
      <alignment horizontal="left" vertical="center"/>
    </xf>
    <xf numFmtId="0" fontId="4" fillId="4" borderId="3" xfId="2" applyFont="1" applyFill="1" applyBorder="1" applyAlignment="1">
      <alignment vertical="center" wrapText="1"/>
    </xf>
    <xf numFmtId="4" fontId="4" fillId="4" borderId="1" xfId="2" applyNumberFormat="1" applyFont="1" applyFill="1" applyBorder="1" applyAlignment="1">
      <alignment vertical="center"/>
    </xf>
    <xf numFmtId="0" fontId="3" fillId="0" borderId="0" xfId="2" applyFont="1" applyAlignment="1">
      <alignment vertical="center" wrapText="1"/>
    </xf>
    <xf numFmtId="0" fontId="3" fillId="0" borderId="0" xfId="2" applyFont="1" applyAlignment="1">
      <alignment horizontal="left" vertical="center" wrapText="1"/>
    </xf>
    <xf numFmtId="0" fontId="4" fillId="4" borderId="2" xfId="2" applyFont="1" applyFill="1" applyBorder="1" applyAlignment="1">
      <alignment vertical="center"/>
    </xf>
    <xf numFmtId="0" fontId="4" fillId="4" borderId="3" xfId="2" applyFont="1" applyFill="1" applyBorder="1" applyAlignment="1">
      <alignment vertical="center"/>
    </xf>
    <xf numFmtId="0" fontId="3" fillId="5" borderId="3" xfId="0" applyFont="1" applyFill="1" applyBorder="1" applyAlignment="1">
      <alignment vertical="center" wrapText="1"/>
    </xf>
    <xf numFmtId="0" fontId="3" fillId="5" borderId="4" xfId="0" applyFont="1" applyFill="1" applyBorder="1" applyAlignment="1">
      <alignment vertical="center" wrapText="1"/>
    </xf>
    <xf numFmtId="0" fontId="3" fillId="10" borderId="20" xfId="2" applyFont="1" applyFill="1" applyBorder="1" applyAlignment="1">
      <alignment horizontal="center" vertical="center"/>
    </xf>
    <xf numFmtId="0" fontId="14" fillId="7" borderId="3" xfId="2" applyFont="1" applyFill="1" applyBorder="1" applyAlignment="1">
      <alignment vertical="center" wrapText="1"/>
    </xf>
    <xf numFmtId="0" fontId="14" fillId="7" borderId="4" xfId="2"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4" fontId="3" fillId="2" borderId="4" xfId="2" applyNumberFormat="1" applyFont="1" applyFill="1" applyBorder="1" applyAlignment="1" applyProtection="1">
      <alignment horizontal="right" vertical="center"/>
      <protection locked="0"/>
    </xf>
    <xf numFmtId="4" fontId="3" fillId="2" borderId="2" xfId="2" applyNumberFormat="1" applyFont="1" applyFill="1" applyBorder="1" applyAlignment="1" applyProtection="1">
      <alignment horizontal="right" vertical="center"/>
      <protection locked="0"/>
    </xf>
    <xf numFmtId="4" fontId="3" fillId="2" borderId="3" xfId="2" applyNumberFormat="1" applyFont="1" applyFill="1" applyBorder="1" applyAlignment="1" applyProtection="1">
      <alignment horizontal="right" vertical="center"/>
      <protection locked="0"/>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4" fillId="0" borderId="1" xfId="2" applyFont="1" applyBorder="1" applyAlignment="1">
      <alignment horizontal="center"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0" borderId="7" xfId="2" applyFont="1" applyBorder="1" applyAlignment="1">
      <alignment horizontal="left" vertical="center"/>
    </xf>
    <xf numFmtId="0" fontId="3" fillId="0" borderId="20" xfId="2" applyFont="1" applyBorder="1" applyAlignment="1">
      <alignment vertical="center" wrapText="1"/>
    </xf>
    <xf numFmtId="2" fontId="3" fillId="2" borderId="10" xfId="2" applyNumberFormat="1" applyFont="1" applyFill="1" applyBorder="1" applyAlignment="1">
      <alignment horizontal="center" vertical="center"/>
    </xf>
    <xf numFmtId="0" fontId="3" fillId="0" borderId="0" xfId="2" applyFont="1" applyAlignment="1" applyProtection="1">
      <alignment vertical="center" wrapText="1"/>
      <protection locked="0"/>
    </xf>
    <xf numFmtId="0" fontId="37" fillId="0" borderId="0" xfId="2" applyFont="1" applyAlignment="1">
      <alignment horizontal="center" vertical="center" wrapText="1"/>
    </xf>
    <xf numFmtId="0" fontId="14" fillId="0" borderId="0" xfId="2" applyFont="1" applyAlignment="1">
      <alignment horizontal="center" vertical="center" wrapText="1"/>
    </xf>
    <xf numFmtId="0" fontId="37" fillId="0" borderId="0" xfId="2" applyFont="1" applyAlignment="1">
      <alignment horizontal="center" vertical="center"/>
    </xf>
    <xf numFmtId="0" fontId="37" fillId="0" borderId="1" xfId="2" applyFont="1" applyBorder="1" applyAlignment="1">
      <alignment vertical="center"/>
    </xf>
    <xf numFmtId="0" fontId="14" fillId="0" borderId="2" xfId="2" applyFont="1" applyBorder="1" applyAlignment="1">
      <alignment horizontal="left" vertical="center"/>
    </xf>
    <xf numFmtId="0" fontId="45" fillId="0" borderId="0" xfId="2" applyFont="1" applyAlignment="1">
      <alignment vertical="center"/>
    </xf>
    <xf numFmtId="0" fontId="45" fillId="0" borderId="0" xfId="2" applyFont="1" applyAlignment="1">
      <alignment horizontal="center" vertical="center"/>
    </xf>
    <xf numFmtId="0" fontId="37" fillId="0" borderId="0" xfId="2" applyFont="1" applyAlignment="1">
      <alignment vertical="center"/>
    </xf>
    <xf numFmtId="0" fontId="37" fillId="34" borderId="2" xfId="2" applyFont="1" applyFill="1" applyBorder="1" applyAlignment="1">
      <alignment horizontal="left" vertical="center"/>
    </xf>
    <xf numFmtId="0" fontId="45" fillId="34" borderId="3" xfId="2" applyFont="1" applyFill="1" applyBorder="1" applyAlignment="1">
      <alignment horizontal="center" vertical="center"/>
    </xf>
    <xf numFmtId="0" fontId="45" fillId="34" borderId="4" xfId="2" applyFont="1" applyFill="1" applyBorder="1" applyAlignment="1">
      <alignment horizontal="center" vertical="center"/>
    </xf>
    <xf numFmtId="0" fontId="14" fillId="0" borderId="3" xfId="2" applyFont="1" applyBorder="1" applyAlignment="1">
      <alignment horizontal="center" vertical="center"/>
    </xf>
    <xf numFmtId="3" fontId="14" fillId="0" borderId="1" xfId="2" applyNumberFormat="1" applyFont="1" applyBorder="1" applyAlignment="1" applyProtection="1">
      <alignment horizontal="right" vertical="center"/>
      <protection locked="0"/>
    </xf>
    <xf numFmtId="0" fontId="14" fillId="34" borderId="4" xfId="2" applyFont="1" applyFill="1" applyBorder="1" applyAlignment="1" applyProtection="1">
      <alignment horizontal="center" vertical="center"/>
      <protection locked="0"/>
    </xf>
    <xf numFmtId="4" fontId="14" fillId="0" borderId="1" xfId="2" applyNumberFormat="1" applyFont="1" applyBorder="1" applyAlignment="1" applyProtection="1">
      <alignment horizontal="right" vertical="center"/>
      <protection locked="0"/>
    </xf>
    <xf numFmtId="0" fontId="44" fillId="0" borderId="0" xfId="0" applyFont="1" applyAlignment="1">
      <alignment vertical="center"/>
    </xf>
    <xf numFmtId="0" fontId="37" fillId="34" borderId="2" xfId="2" applyFont="1" applyFill="1" applyBorder="1" applyAlignment="1">
      <alignment vertical="center" wrapText="1"/>
    </xf>
    <xf numFmtId="0" fontId="37" fillId="34" borderId="1" xfId="2" applyFont="1" applyFill="1" applyBorder="1" applyAlignment="1">
      <alignment horizontal="center" vertical="center" wrapText="1"/>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0" fillId="0" borderId="2" xfId="0" applyBorder="1" applyAlignment="1">
      <alignment horizontal="left" vertical="center"/>
    </xf>
    <xf numFmtId="0" fontId="14" fillId="0" borderId="2" xfId="0" applyFont="1" applyBorder="1" applyAlignment="1">
      <alignment horizontal="left" vertical="center"/>
    </xf>
    <xf numFmtId="0" fontId="0" fillId="0" borderId="0" xfId="0" applyAlignment="1">
      <alignment horizontal="right"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xf>
    <xf numFmtId="0" fontId="14" fillId="0" borderId="2" xfId="2" applyFont="1" applyBorder="1" applyAlignment="1" applyProtection="1">
      <alignment horizontal="left" vertical="center"/>
      <protection locked="0"/>
    </xf>
    <xf numFmtId="0" fontId="14" fillId="0" borderId="3" xfId="2" applyFont="1" applyBorder="1" applyAlignment="1" applyProtection="1">
      <alignment horizontal="left" vertical="center"/>
      <protection locked="0"/>
    </xf>
    <xf numFmtId="0" fontId="14" fillId="0" borderId="4" xfId="2" applyFont="1" applyBorder="1" applyAlignment="1" applyProtection="1">
      <alignment horizontal="left" vertical="center"/>
      <protection locked="0"/>
    </xf>
    <xf numFmtId="0" fontId="37" fillId="0" borderId="23" xfId="2" applyFont="1" applyBorder="1" applyAlignment="1">
      <alignment horizontal="center" vertical="center" wrapText="1"/>
    </xf>
    <xf numFmtId="0" fontId="37" fillId="0" borderId="21" xfId="2" applyFont="1" applyBorder="1" applyAlignment="1">
      <alignment horizontal="center" vertical="center" wrapText="1"/>
    </xf>
    <xf numFmtId="0" fontId="37" fillId="0" borderId="24" xfId="2" applyFont="1" applyBorder="1" applyAlignment="1">
      <alignment horizontal="center" vertical="center" wrapText="1"/>
    </xf>
    <xf numFmtId="0" fontId="13" fillId="7" borderId="23"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4" fillId="0" borderId="2"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4" xfId="2" applyFont="1" applyBorder="1" applyAlignment="1" applyProtection="1">
      <alignment horizontal="center" vertical="center"/>
      <protection locked="0"/>
    </xf>
    <xf numFmtId="0" fontId="14" fillId="0" borderId="12" xfId="2" applyFont="1" applyBorder="1" applyAlignment="1" applyProtection="1">
      <alignment horizontal="center" vertical="center"/>
      <protection locked="0"/>
    </xf>
    <xf numFmtId="0" fontId="14" fillId="0" borderId="8" xfId="2" applyFont="1" applyBorder="1" applyAlignment="1" applyProtection="1">
      <alignment horizontal="center" vertical="center"/>
      <protection locked="0"/>
    </xf>
    <xf numFmtId="0" fontId="14" fillId="0" borderId="13" xfId="2" applyFont="1" applyBorder="1" applyAlignment="1" applyProtection="1">
      <alignment horizontal="center" vertical="center"/>
      <protection locked="0"/>
    </xf>
    <xf numFmtId="0" fontId="14" fillId="0" borderId="14"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15" xfId="2" applyFont="1" applyBorder="1" applyAlignment="1" applyProtection="1">
      <alignment horizontal="center" vertical="center"/>
      <protection locked="0"/>
    </xf>
    <xf numFmtId="0" fontId="4" fillId="5" borderId="2" xfId="2" applyFont="1" applyFill="1" applyBorder="1" applyAlignment="1">
      <alignment horizontal="left" vertical="center"/>
    </xf>
    <xf numFmtId="0" fontId="4" fillId="5" borderId="4" xfId="2" applyFont="1" applyFill="1" applyBorder="1" applyAlignment="1">
      <alignment horizontal="left" vertical="center"/>
    </xf>
    <xf numFmtId="0" fontId="4" fillId="3" borderId="5"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9"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4" xfId="2" applyFont="1" applyBorder="1" applyAlignment="1">
      <alignment horizontal="center" vertical="center" wrapText="1"/>
    </xf>
    <xf numFmtId="0" fontId="4" fillId="8" borderId="16" xfId="2" applyFont="1" applyFill="1" applyBorder="1" applyAlignment="1">
      <alignment horizontal="left" vertical="center"/>
    </xf>
    <xf numFmtId="0" fontId="4" fillId="8" borderId="17" xfId="2" applyFont="1" applyFill="1" applyBorder="1" applyAlignment="1">
      <alignment horizontal="left" vertical="center"/>
    </xf>
    <xf numFmtId="0" fontId="4" fillId="8" borderId="26" xfId="2" applyFont="1" applyFill="1" applyBorder="1" applyAlignment="1">
      <alignment horizontal="left" vertical="center"/>
    </xf>
    <xf numFmtId="0" fontId="4" fillId="8" borderId="22" xfId="2" applyFont="1" applyFill="1" applyBorder="1" applyAlignment="1">
      <alignment horizontal="left" vertical="center"/>
    </xf>
    <xf numFmtId="0" fontId="4" fillId="8" borderId="19" xfId="2" applyFont="1" applyFill="1" applyBorder="1" applyAlignment="1">
      <alignment horizontal="left" vertical="center"/>
    </xf>
    <xf numFmtId="0" fontId="4" fillId="8" borderId="27" xfId="2" applyFont="1" applyFill="1" applyBorder="1" applyAlignment="1">
      <alignment horizontal="left" vertical="center"/>
    </xf>
    <xf numFmtId="0" fontId="8" fillId="0" borderId="23" xfId="2" applyFont="1" applyBorder="1" applyAlignment="1">
      <alignment horizontal="center" vertical="center"/>
    </xf>
    <xf numFmtId="0" fontId="8" fillId="0" borderId="21" xfId="2" applyFont="1" applyBorder="1" applyAlignment="1">
      <alignment horizontal="center" vertical="center"/>
    </xf>
    <xf numFmtId="0" fontId="8" fillId="0" borderId="24" xfId="2" applyFont="1" applyBorder="1" applyAlignment="1">
      <alignment horizontal="center" vertical="center"/>
    </xf>
    <xf numFmtId="0" fontId="3" fillId="0" borderId="2" xfId="2" applyFont="1" applyBorder="1" applyAlignment="1">
      <alignment horizontal="left" vertical="center" wrapText="1"/>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43" fillId="3" borderId="5"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9" xfId="0" applyFont="1" applyFill="1" applyBorder="1" applyAlignment="1">
      <alignment horizontal="center" vertical="center" wrapText="1"/>
    </xf>
    <xf numFmtId="0" fontId="4" fillId="9" borderId="0" xfId="2" applyFont="1" applyFill="1" applyAlignment="1">
      <alignment horizontal="center" vertical="center"/>
    </xf>
    <xf numFmtId="0" fontId="3" fillId="0" borderId="16" xfId="2" applyFont="1" applyBorder="1" applyAlignment="1">
      <alignment horizontal="left" vertical="center"/>
    </xf>
    <xf numFmtId="0" fontId="3" fillId="0" borderId="38" xfId="2" applyFont="1" applyBorder="1" applyAlignment="1">
      <alignment horizontal="left" vertical="center"/>
    </xf>
    <xf numFmtId="0" fontId="3" fillId="0" borderId="22" xfId="2" applyFont="1" applyBorder="1" applyAlignment="1">
      <alignment horizontal="left" vertical="center"/>
    </xf>
    <xf numFmtId="0" fontId="3" fillId="0" borderId="37" xfId="2" applyFont="1" applyBorder="1" applyAlignment="1">
      <alignment horizontal="left" vertical="center"/>
    </xf>
    <xf numFmtId="4" fontId="3" fillId="0" borderId="18" xfId="2" applyNumberFormat="1" applyFont="1" applyBorder="1" applyAlignment="1" applyProtection="1">
      <alignment horizontal="right" vertical="center"/>
      <protection locked="0"/>
    </xf>
    <xf numFmtId="4" fontId="3" fillId="0" borderId="25" xfId="2" applyNumberFormat="1" applyFont="1" applyBorder="1" applyAlignment="1" applyProtection="1">
      <alignment horizontal="right" vertical="center"/>
      <protection locked="0"/>
    </xf>
    <xf numFmtId="0" fontId="4" fillId="0" borderId="1" xfId="2" applyFont="1" applyBorder="1" applyAlignment="1">
      <alignment horizontal="center" vertical="center" wrapText="1"/>
    </xf>
    <xf numFmtId="4" fontId="3" fillId="0" borderId="18" xfId="2" applyNumberFormat="1" applyFont="1" applyBorder="1" applyAlignment="1">
      <alignment horizontal="right" vertical="center"/>
    </xf>
    <xf numFmtId="4" fontId="3" fillId="0" borderId="25" xfId="2" applyNumberFormat="1" applyFont="1" applyBorder="1" applyAlignment="1">
      <alignment horizontal="right" vertical="center"/>
    </xf>
    <xf numFmtId="0" fontId="3" fillId="0" borderId="12" xfId="2" applyFont="1" applyBorder="1" applyAlignment="1">
      <alignment horizontal="left" vertical="center" wrapText="1"/>
    </xf>
    <xf numFmtId="0" fontId="3" fillId="0" borderId="8" xfId="2" applyFont="1" applyBorder="1" applyAlignment="1">
      <alignment horizontal="left" vertical="center" wrapText="1"/>
    </xf>
    <xf numFmtId="0" fontId="3" fillId="0" borderId="13" xfId="2" applyFont="1" applyBorder="1" applyAlignment="1">
      <alignment horizontal="left" vertical="center" wrapText="1"/>
    </xf>
    <xf numFmtId="0" fontId="37" fillId="7" borderId="2" xfId="2" applyFont="1" applyFill="1" applyBorder="1" applyAlignment="1">
      <alignment horizontal="left" vertical="center"/>
    </xf>
    <xf numFmtId="0" fontId="37" fillId="7" borderId="4" xfId="2" applyFont="1" applyFill="1" applyBorder="1" applyAlignment="1">
      <alignment horizontal="left" vertical="center"/>
    </xf>
    <xf numFmtId="0" fontId="3" fillId="0" borderId="12" xfId="2" applyFont="1" applyBorder="1" applyAlignment="1">
      <alignment horizontal="left" vertical="center"/>
    </xf>
    <xf numFmtId="0" fontId="3" fillId="0" borderId="7" xfId="2" applyFont="1" applyBorder="1" applyAlignment="1">
      <alignment horizontal="left" vertical="center"/>
    </xf>
    <xf numFmtId="0" fontId="4" fillId="6" borderId="2" xfId="2" applyFont="1" applyFill="1" applyBorder="1" applyAlignment="1">
      <alignment horizontal="left" vertical="center"/>
    </xf>
    <xf numFmtId="0" fontId="4" fillId="6" borderId="4" xfId="2" applyFont="1" applyFill="1" applyBorder="1" applyAlignment="1">
      <alignment horizontal="left" vertical="center"/>
    </xf>
    <xf numFmtId="0" fontId="4" fillId="0" borderId="2" xfId="2" applyFont="1" applyBorder="1" applyAlignment="1">
      <alignment horizontal="left" vertical="center"/>
    </xf>
    <xf numFmtId="0" fontId="4" fillId="0" borderId="4" xfId="2" applyFont="1" applyBorder="1" applyAlignment="1">
      <alignment horizontal="left" vertical="center"/>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14" fillId="0" borderId="2" xfId="2" applyFont="1" applyBorder="1" applyAlignment="1">
      <alignment horizontal="left" vertical="center"/>
    </xf>
    <xf numFmtId="0" fontId="14" fillId="0" borderId="4" xfId="2" applyFont="1" applyBorder="1" applyAlignment="1">
      <alignment horizontal="left" vertical="center"/>
    </xf>
    <xf numFmtId="0" fontId="14" fillId="0" borderId="2" xfId="2" applyFont="1" applyBorder="1" applyAlignment="1">
      <alignment horizontal="left" vertical="center" wrapText="1"/>
    </xf>
    <xf numFmtId="0" fontId="14" fillId="0" borderId="4" xfId="2" applyFont="1" applyBorder="1" applyAlignment="1">
      <alignment horizontal="left" vertical="center" wrapText="1"/>
    </xf>
  </cellXfs>
  <cellStyles count="401">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2 4" xfId="400"/>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74">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1864178</xdr:colOff>
      <xdr:row>8</xdr:row>
      <xdr:rowOff>0</xdr:rowOff>
    </xdr:from>
    <xdr:to>
      <xdr:col>25</xdr:col>
      <xdr:colOff>261257</xdr:colOff>
      <xdr:row>17</xdr:row>
      <xdr:rowOff>68036</xdr:rowOff>
    </xdr:to>
    <xdr:cxnSp macro="">
      <xdr:nvCxnSpPr>
        <xdr:cNvPr id="8" name="Connecteur droit 8">
          <a:extLst>
            <a:ext uri="{FF2B5EF4-FFF2-40B4-BE49-F238E27FC236}">
              <a16:creationId xmlns:a16="http://schemas.microsoft.com/office/drawing/2014/main" id="{00000000-0008-0000-0100-000008000000}"/>
            </a:ext>
          </a:extLst>
        </xdr:cNvPr>
        <xdr:cNvCxnSpPr/>
      </xdr:nvCxnSpPr>
      <xdr:spPr>
        <a:xfrm flipV="1">
          <a:off x="23826107" y="2622098"/>
          <a:ext cx="601436" cy="26846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172810</xdr:colOff>
      <xdr:row>3</xdr:row>
      <xdr:rowOff>5784</xdr:rowOff>
    </xdr:from>
    <xdr:to>
      <xdr:col>27</xdr:col>
      <xdr:colOff>930728</xdr:colOff>
      <xdr:row>9</xdr:row>
      <xdr:rowOff>76199</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91085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1864178</xdr:colOff>
      <xdr:row>8</xdr:row>
      <xdr:rowOff>0</xdr:rowOff>
    </xdr:from>
    <xdr:to>
      <xdr:col>25</xdr:col>
      <xdr:colOff>261257</xdr:colOff>
      <xdr:row>17</xdr:row>
      <xdr:rowOff>68036</xdr:rowOff>
    </xdr:to>
    <xdr:cxnSp macro="">
      <xdr:nvCxnSpPr>
        <xdr:cNvPr id="2" name="Connecteur droit 8">
          <a:extLst>
            <a:ext uri="{FF2B5EF4-FFF2-40B4-BE49-F238E27FC236}">
              <a16:creationId xmlns:a16="http://schemas.microsoft.com/office/drawing/2014/main" id="{00000000-0008-0000-0200-000002000000}"/>
            </a:ext>
          </a:extLst>
        </xdr:cNvPr>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172810</xdr:colOff>
      <xdr:row>3</xdr:row>
      <xdr:rowOff>5784</xdr:rowOff>
    </xdr:from>
    <xdr:to>
      <xdr:col>27</xdr:col>
      <xdr:colOff>930728</xdr:colOff>
      <xdr:row>9</xdr:row>
      <xdr:rowOff>76199</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1864178</xdr:colOff>
      <xdr:row>8</xdr:row>
      <xdr:rowOff>0</xdr:rowOff>
    </xdr:from>
    <xdr:to>
      <xdr:col>25</xdr:col>
      <xdr:colOff>261257</xdr:colOff>
      <xdr:row>17</xdr:row>
      <xdr:rowOff>68036</xdr:rowOff>
    </xdr:to>
    <xdr:cxnSp macro="">
      <xdr:nvCxnSpPr>
        <xdr:cNvPr id="2" name="Connecteur droit 8">
          <a:extLst>
            <a:ext uri="{FF2B5EF4-FFF2-40B4-BE49-F238E27FC236}">
              <a16:creationId xmlns:a16="http://schemas.microsoft.com/office/drawing/2014/main" id="{00000000-0008-0000-0300-000002000000}"/>
            </a:ext>
          </a:extLst>
        </xdr:cNvPr>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172810</xdr:colOff>
      <xdr:row>3</xdr:row>
      <xdr:rowOff>5784</xdr:rowOff>
    </xdr:from>
    <xdr:to>
      <xdr:col>27</xdr:col>
      <xdr:colOff>930728</xdr:colOff>
      <xdr:row>9</xdr:row>
      <xdr:rowOff>76199</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E1D5EB54-3BDA-4F76-B490-90ECCB2D4D09}"/>
            </a:ext>
          </a:extLst>
        </xdr:cNvPr>
        <xdr:cNvSpPr txBox="1"/>
      </xdr:nvSpPr>
      <xdr:spPr>
        <a:xfrm rot="20992706">
          <a:off x="0" y="0"/>
          <a:ext cx="585418"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79998168889431442"/>
    <pageSetUpPr fitToPage="1"/>
  </sheetPr>
  <dimension ref="B1:M49"/>
  <sheetViews>
    <sheetView showGridLines="0" topLeftCell="A13" zoomScale="87" zoomScaleNormal="87" workbookViewId="0">
      <selection activeCell="C5" sqref="C5:H5"/>
    </sheetView>
  </sheetViews>
  <sheetFormatPr defaultColWidth="11.42578125" defaultRowHeight="15" customHeight="1"/>
  <cols>
    <col min="1" max="1" width="2.85546875" style="40" customWidth="1"/>
    <col min="2" max="2" width="38.5703125" style="40" customWidth="1"/>
    <col min="3" max="8" width="14.28515625" style="40" customWidth="1"/>
    <col min="9" max="9" width="2.85546875" style="40" customWidth="1"/>
    <col min="10" max="16384" width="11.42578125" style="40"/>
  </cols>
  <sheetData>
    <row r="1" spans="2:10" ht="15" customHeight="1" thickBot="1"/>
    <row r="2" spans="2:10" ht="60" customHeight="1" thickBot="1">
      <c r="B2" s="162" t="s">
        <v>139</v>
      </c>
      <c r="C2" s="163"/>
      <c r="D2" s="163"/>
      <c r="E2" s="163"/>
      <c r="F2" s="163"/>
      <c r="G2" s="163"/>
      <c r="H2" s="164"/>
      <c r="I2" s="42"/>
      <c r="J2" s="15" t="str">
        <f>IF(AND(C5&lt;&gt;"",C7&lt;&gt;"",C10&lt;&gt;"",E10&lt;&gt;"",G10&lt;&gt;"",C17&lt;&gt;"",D17&lt;&gt;"",E17&lt;&gt;"",F17&lt;&gt;"",G17&lt;&gt;"",H17&lt;&gt;"",D21&lt;&gt;"",D23&lt;&gt;"",D25&lt;&gt;"",C29&lt;&gt;"",C30&lt;&gt;"",C31&lt;&gt;"",C32&lt;&gt;"",C46&lt;&gt;""),"OK","NOK")</f>
        <v>NOK</v>
      </c>
    </row>
    <row r="3" spans="2:10" ht="15" customHeight="1">
      <c r="B3" s="42"/>
      <c r="C3" s="42"/>
      <c r="D3" s="42"/>
      <c r="E3" s="42"/>
      <c r="F3" s="42"/>
      <c r="G3" s="42"/>
      <c r="H3" s="42"/>
      <c r="I3" s="42"/>
    </row>
    <row r="4" spans="2:10" ht="15" customHeight="1">
      <c r="B4" s="43"/>
      <c r="C4" s="44"/>
      <c r="D4" s="44"/>
      <c r="E4" s="44"/>
      <c r="F4" s="44"/>
      <c r="G4" s="44"/>
      <c r="H4" s="45"/>
      <c r="I4" s="42"/>
    </row>
    <row r="5" spans="2:10" ht="15" customHeight="1">
      <c r="B5" s="46" t="s">
        <v>21</v>
      </c>
      <c r="C5" s="168"/>
      <c r="D5" s="169"/>
      <c r="E5" s="169"/>
      <c r="F5" s="169"/>
      <c r="G5" s="169"/>
      <c r="H5" s="170"/>
      <c r="I5" s="47"/>
    </row>
    <row r="6" spans="2:10" ht="15" customHeight="1">
      <c r="B6" s="48"/>
      <c r="C6" s="47"/>
      <c r="E6" s="47"/>
      <c r="F6" s="47"/>
      <c r="G6" s="47"/>
      <c r="H6" s="49"/>
      <c r="I6" s="47"/>
    </row>
    <row r="7" spans="2:10" ht="15" customHeight="1">
      <c r="B7" s="46" t="s">
        <v>91</v>
      </c>
      <c r="C7" s="168"/>
      <c r="D7" s="169"/>
      <c r="E7" s="169"/>
      <c r="F7" s="169"/>
      <c r="G7" s="169"/>
      <c r="H7" s="170"/>
      <c r="I7" s="47"/>
    </row>
    <row r="8" spans="2:10" ht="15" customHeight="1">
      <c r="B8" s="48"/>
      <c r="C8" s="47"/>
      <c r="E8" s="47"/>
      <c r="F8" s="47"/>
      <c r="G8" s="47"/>
      <c r="H8" s="49"/>
      <c r="I8" s="47"/>
    </row>
    <row r="9" spans="2:10" ht="15" customHeight="1">
      <c r="B9" s="46" t="s">
        <v>189</v>
      </c>
      <c r="C9" s="50" t="s">
        <v>35</v>
      </c>
      <c r="D9" s="47"/>
      <c r="E9" s="50" t="s">
        <v>35</v>
      </c>
      <c r="G9" s="50" t="s">
        <v>119</v>
      </c>
      <c r="H9" s="51"/>
      <c r="I9" s="47"/>
    </row>
    <row r="10" spans="2:10" ht="15" customHeight="1">
      <c r="B10" s="52" t="s">
        <v>37</v>
      </c>
      <c r="C10" s="2"/>
      <c r="D10" s="53" t="s">
        <v>34</v>
      </c>
      <c r="E10" s="4"/>
      <c r="G10" s="5"/>
      <c r="H10" s="51"/>
      <c r="I10" s="47"/>
    </row>
    <row r="11" spans="2:10" ht="15" customHeight="1">
      <c r="B11" s="54"/>
      <c r="C11" s="47"/>
      <c r="D11" s="55"/>
      <c r="E11" s="47"/>
      <c r="G11" s="47"/>
      <c r="H11" s="51"/>
      <c r="I11" s="47"/>
    </row>
    <row r="12" spans="2:10" ht="15" customHeight="1">
      <c r="B12" s="52" t="s">
        <v>38</v>
      </c>
      <c r="C12" s="2"/>
      <c r="D12" s="53" t="s">
        <v>34</v>
      </c>
      <c r="E12" s="4"/>
      <c r="G12" s="5"/>
      <c r="H12" s="51"/>
      <c r="I12" s="47"/>
    </row>
    <row r="13" spans="2:10" ht="15" customHeight="1">
      <c r="B13" s="48"/>
      <c r="C13" s="47"/>
      <c r="E13" s="47"/>
      <c r="F13" s="47"/>
      <c r="G13" s="47"/>
      <c r="H13" s="51"/>
      <c r="I13" s="47"/>
    </row>
    <row r="14" spans="2:10" ht="15" customHeight="1">
      <c r="B14" s="48" t="s">
        <v>22</v>
      </c>
      <c r="C14" s="171"/>
      <c r="D14" s="172"/>
      <c r="E14" s="172"/>
      <c r="F14" s="172"/>
      <c r="G14" s="172"/>
      <c r="H14" s="173"/>
      <c r="I14" s="47"/>
    </row>
    <row r="15" spans="2:10" ht="15" customHeight="1">
      <c r="B15" s="48"/>
      <c r="C15" s="174"/>
      <c r="D15" s="175"/>
      <c r="E15" s="175"/>
      <c r="F15" s="175"/>
      <c r="G15" s="175"/>
      <c r="H15" s="176"/>
      <c r="I15" s="47"/>
    </row>
    <row r="16" spans="2:10" ht="15" customHeight="1" thickBot="1">
      <c r="B16" s="48"/>
      <c r="D16" s="47"/>
      <c r="E16" s="47"/>
      <c r="F16" s="47"/>
      <c r="G16" s="47"/>
      <c r="H16" s="49"/>
      <c r="I16" s="47"/>
    </row>
    <row r="17" spans="2:10" ht="15" customHeight="1" thickBot="1">
      <c r="B17" s="56" t="s">
        <v>36</v>
      </c>
      <c r="C17" s="1"/>
      <c r="D17" s="1"/>
      <c r="E17" s="1"/>
      <c r="F17" s="1"/>
      <c r="G17" s="1"/>
      <c r="H17" s="1"/>
      <c r="I17" s="47"/>
      <c r="J17" s="57" t="str">
        <f>C17&amp;D17&amp;E17&amp;F17&amp;G17&amp;H17</f>
        <v/>
      </c>
    </row>
    <row r="18" spans="2:10" ht="15" customHeight="1">
      <c r="B18" s="58" t="s">
        <v>39</v>
      </c>
      <c r="C18" s="59"/>
      <c r="D18" s="60"/>
      <c r="E18" s="60"/>
      <c r="F18" s="60"/>
      <c r="G18" s="60"/>
      <c r="H18" s="61"/>
      <c r="I18" s="47"/>
    </row>
    <row r="19" spans="2:10" ht="15" customHeight="1">
      <c r="B19" s="41"/>
      <c r="D19" s="47"/>
      <c r="E19" s="47"/>
      <c r="F19" s="47"/>
      <c r="G19" s="47"/>
      <c r="H19" s="47"/>
      <c r="I19" s="47"/>
    </row>
    <row r="20" spans="2:10" ht="15" customHeight="1">
      <c r="B20" s="62"/>
      <c r="C20" s="63"/>
      <c r="D20" s="44" t="s">
        <v>67</v>
      </c>
      <c r="E20" s="64"/>
      <c r="F20" s="63"/>
      <c r="G20" s="63"/>
      <c r="H20" s="65"/>
      <c r="I20" s="47"/>
    </row>
    <row r="21" spans="2:10" ht="15" customHeight="1">
      <c r="B21" s="46" t="s">
        <v>99</v>
      </c>
      <c r="C21" s="66" t="s">
        <v>31</v>
      </c>
      <c r="D21" s="6"/>
      <c r="F21" s="47"/>
      <c r="G21" s="47"/>
      <c r="H21" s="49"/>
      <c r="I21" s="47"/>
    </row>
    <row r="22" spans="2:10" ht="15" customHeight="1">
      <c r="B22" s="67"/>
      <c r="C22" s="47"/>
      <c r="D22" s="47"/>
      <c r="F22" s="47"/>
      <c r="G22" s="47"/>
      <c r="H22" s="49"/>
      <c r="I22" s="47"/>
    </row>
    <row r="23" spans="2:10" ht="15" customHeight="1">
      <c r="B23" s="46" t="s">
        <v>100</v>
      </c>
      <c r="C23" s="68" t="s">
        <v>69</v>
      </c>
      <c r="D23" s="6"/>
      <c r="F23" s="47"/>
      <c r="G23" s="47"/>
      <c r="H23" s="49"/>
      <c r="I23" s="47"/>
    </row>
    <row r="24" spans="2:10" ht="15" customHeight="1">
      <c r="B24" s="67"/>
      <c r="C24" s="47"/>
      <c r="D24" s="47"/>
      <c r="F24" s="47"/>
      <c r="G24" s="47"/>
      <c r="H24" s="49"/>
      <c r="I24" s="47"/>
    </row>
    <row r="25" spans="2:10" ht="15" customHeight="1">
      <c r="B25" s="46" t="s">
        <v>101</v>
      </c>
      <c r="C25" s="69" t="s">
        <v>32</v>
      </c>
      <c r="D25" s="6"/>
      <c r="F25" s="47"/>
      <c r="G25" s="47"/>
      <c r="H25" s="49"/>
      <c r="I25" s="47"/>
    </row>
    <row r="26" spans="2:10" ht="15" customHeight="1">
      <c r="B26" s="58"/>
      <c r="C26" s="59"/>
      <c r="D26" s="70"/>
      <c r="E26" s="71"/>
      <c r="F26" s="71"/>
      <c r="G26" s="71"/>
      <c r="H26" s="72"/>
    </row>
    <row r="27" spans="2:10" ht="15" customHeight="1">
      <c r="B27" s="41"/>
    </row>
    <row r="28" spans="2:10" ht="15" customHeight="1">
      <c r="B28" s="62"/>
      <c r="C28" s="64"/>
      <c r="D28" s="64"/>
      <c r="E28" s="64"/>
      <c r="F28" s="64"/>
      <c r="G28" s="64"/>
      <c r="H28" s="73"/>
    </row>
    <row r="29" spans="2:10" ht="15" customHeight="1">
      <c r="B29" s="46" t="s">
        <v>28</v>
      </c>
      <c r="C29" s="159"/>
      <c r="D29" s="160"/>
      <c r="E29" s="160"/>
      <c r="F29" s="160"/>
      <c r="G29" s="160"/>
      <c r="H29" s="161"/>
      <c r="I29" s="47"/>
    </row>
    <row r="30" spans="2:10" ht="15" customHeight="1">
      <c r="B30" s="74" t="s">
        <v>40</v>
      </c>
      <c r="C30" s="159"/>
      <c r="D30" s="160"/>
      <c r="E30" s="160"/>
      <c r="F30" s="160"/>
      <c r="G30" s="160"/>
      <c r="H30" s="161"/>
      <c r="I30" s="47"/>
    </row>
    <row r="31" spans="2:10" ht="15" customHeight="1">
      <c r="B31" s="48" t="s">
        <v>92</v>
      </c>
      <c r="C31" s="159"/>
      <c r="D31" s="160"/>
      <c r="E31" s="160"/>
      <c r="F31" s="160"/>
      <c r="G31" s="160"/>
      <c r="H31" s="161"/>
      <c r="I31" s="47"/>
    </row>
    <row r="32" spans="2:10" ht="15" customHeight="1">
      <c r="B32" s="48" t="s">
        <v>93</v>
      </c>
      <c r="C32" s="159"/>
      <c r="D32" s="160"/>
      <c r="E32" s="160"/>
      <c r="F32" s="160"/>
      <c r="G32" s="160"/>
      <c r="H32" s="161"/>
      <c r="I32" s="47"/>
    </row>
    <row r="33" spans="2:13" ht="15" customHeight="1">
      <c r="B33" s="74"/>
      <c r="C33" s="75"/>
      <c r="E33" s="75"/>
      <c r="F33" s="75"/>
      <c r="G33" s="75"/>
      <c r="H33" s="76"/>
    </row>
    <row r="34" spans="2:13" ht="15" customHeight="1">
      <c r="B34" s="46" t="s">
        <v>29</v>
      </c>
      <c r="C34" s="159"/>
      <c r="D34" s="160"/>
      <c r="E34" s="160"/>
      <c r="F34" s="160"/>
      <c r="G34" s="160"/>
      <c r="H34" s="161"/>
      <c r="I34" s="47"/>
    </row>
    <row r="35" spans="2:13" ht="15" customHeight="1">
      <c r="B35" s="74" t="s">
        <v>40</v>
      </c>
      <c r="C35" s="159"/>
      <c r="D35" s="160"/>
      <c r="E35" s="160"/>
      <c r="F35" s="160"/>
      <c r="G35" s="160"/>
      <c r="H35" s="161"/>
      <c r="I35" s="47"/>
    </row>
    <row r="36" spans="2:13" ht="15" customHeight="1">
      <c r="B36" s="48" t="s">
        <v>92</v>
      </c>
      <c r="C36" s="159"/>
      <c r="D36" s="160"/>
      <c r="E36" s="160"/>
      <c r="F36" s="160"/>
      <c r="G36" s="160"/>
      <c r="H36" s="161"/>
      <c r="I36" s="47"/>
      <c r="M36" s="77"/>
    </row>
    <row r="37" spans="2:13" ht="15" customHeight="1">
      <c r="B37" s="48" t="s">
        <v>93</v>
      </c>
      <c r="C37" s="159"/>
      <c r="D37" s="160"/>
      <c r="E37" s="160"/>
      <c r="F37" s="160"/>
      <c r="G37" s="160"/>
      <c r="H37" s="161"/>
      <c r="I37" s="47"/>
    </row>
    <row r="38" spans="2:13" ht="15" customHeight="1">
      <c r="B38" s="74"/>
      <c r="C38" s="75"/>
      <c r="E38" s="75"/>
      <c r="F38" s="75"/>
      <c r="G38" s="75"/>
      <c r="H38" s="76"/>
    </row>
    <row r="39" spans="2:13" ht="15" customHeight="1">
      <c r="B39" s="46" t="s">
        <v>30</v>
      </c>
      <c r="C39" s="159"/>
      <c r="D39" s="160"/>
      <c r="E39" s="160"/>
      <c r="F39" s="160"/>
      <c r="G39" s="160"/>
      <c r="H39" s="161"/>
      <c r="I39" s="47"/>
    </row>
    <row r="40" spans="2:13" ht="15" customHeight="1">
      <c r="B40" s="74" t="s">
        <v>40</v>
      </c>
      <c r="C40" s="159"/>
      <c r="D40" s="160"/>
      <c r="E40" s="160"/>
      <c r="F40" s="160"/>
      <c r="G40" s="160"/>
      <c r="H40" s="161"/>
      <c r="I40" s="47"/>
    </row>
    <row r="41" spans="2:13" ht="15" customHeight="1">
      <c r="B41" s="48" t="s">
        <v>92</v>
      </c>
      <c r="C41" s="159"/>
      <c r="D41" s="160"/>
      <c r="E41" s="160"/>
      <c r="F41" s="160"/>
      <c r="G41" s="160"/>
      <c r="H41" s="161"/>
      <c r="I41" s="47"/>
    </row>
    <row r="42" spans="2:13" ht="15" customHeight="1">
      <c r="B42" s="48" t="s">
        <v>93</v>
      </c>
      <c r="C42" s="159"/>
      <c r="D42" s="160"/>
      <c r="E42" s="160"/>
      <c r="F42" s="160"/>
      <c r="G42" s="160"/>
      <c r="H42" s="161"/>
      <c r="I42" s="47"/>
    </row>
    <row r="43" spans="2:13" ht="15" customHeight="1">
      <c r="B43" s="78"/>
      <c r="C43" s="59"/>
      <c r="D43" s="59"/>
      <c r="E43" s="59"/>
      <c r="F43" s="59"/>
      <c r="G43" s="59"/>
      <c r="H43" s="79"/>
    </row>
    <row r="45" spans="2:13" ht="15" customHeight="1">
      <c r="B45" s="80"/>
      <c r="C45" s="64"/>
      <c r="D45" s="64"/>
      <c r="E45" s="64"/>
      <c r="F45" s="64"/>
      <c r="G45" s="64"/>
      <c r="H45" s="73"/>
    </row>
    <row r="46" spans="2:13" ht="15" customHeight="1">
      <c r="B46" s="81" t="s">
        <v>94</v>
      </c>
      <c r="C46" s="7"/>
      <c r="H46" s="51"/>
    </row>
    <row r="47" spans="2:13" ht="15" customHeight="1">
      <c r="B47" s="78"/>
      <c r="C47" s="59"/>
      <c r="D47" s="59"/>
      <c r="E47" s="59"/>
      <c r="F47" s="59"/>
      <c r="G47" s="59"/>
      <c r="H47" s="79"/>
    </row>
    <row r="48" spans="2:13" ht="15" customHeight="1" thickBot="1"/>
    <row r="49" spans="2:8" ht="30.2" customHeight="1" thickBot="1">
      <c r="B49" s="165" t="s">
        <v>66</v>
      </c>
      <c r="C49" s="166"/>
      <c r="D49" s="166"/>
      <c r="E49" s="166"/>
      <c r="F49" s="166"/>
      <c r="G49" s="166"/>
      <c r="H49" s="167"/>
    </row>
  </sheetData>
  <sheetProtection selectLockedCells="1"/>
  <mergeCells count="18">
    <mergeCell ref="B49:H49"/>
    <mergeCell ref="C5:H5"/>
    <mergeCell ref="C7:H7"/>
    <mergeCell ref="C14:H14"/>
    <mergeCell ref="C15:H15"/>
    <mergeCell ref="C29:H29"/>
    <mergeCell ref="C30:H30"/>
    <mergeCell ref="C31:H31"/>
    <mergeCell ref="C32:H32"/>
    <mergeCell ref="C34:H34"/>
    <mergeCell ref="C35:H35"/>
    <mergeCell ref="C36:H36"/>
    <mergeCell ref="C37:H37"/>
    <mergeCell ref="C39:H39"/>
    <mergeCell ref="C40:H40"/>
    <mergeCell ref="C41:H41"/>
    <mergeCell ref="C42:H42"/>
    <mergeCell ref="B2:H2"/>
  </mergeCells>
  <conditionalFormatting sqref="B2">
    <cfRule type="expression" dxfId="73" priority="1">
      <formula>$J$2="OK"</formula>
    </cfRule>
    <cfRule type="expression" dxfId="72" priority="2">
      <formula>$J$2="NOK"</formula>
    </cfRule>
  </conditionalFormatting>
  <dataValidations count="5">
    <dataValidation type="list" allowBlank="1" showInputMessage="1" showErrorMessage="1" sqref="D21 D23 D25">
      <formula1>"Oui,Non"</formula1>
    </dataValidation>
    <dataValidation type="list" allowBlank="1" showInputMessage="1" showErrorMessage="1" sqref="G10 G12">
      <formula1>"Cipa,Maison de soins"</formula1>
    </dataValidation>
    <dataValidation type="date" allowBlank="1" showInputMessage="1" showErrorMessage="1" sqref="C10 C12 E12 E10">
      <formula1>40179</formula1>
      <formula2>55153</formula2>
    </dataValidation>
    <dataValidation type="whole" allowBlank="1" showInputMessage="1" showErrorMessage="1" sqref="C17:H17">
      <formula1>0</formula1>
      <formula2>9</formula2>
    </dataValidation>
    <dataValidation type="list" allowBlank="1" showInputMessage="1" showErrorMessage="1" sqref="C46 H46">
      <formula1>"Oui, Non"</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AD75"/>
  <sheetViews>
    <sheetView showGridLines="0" topLeftCell="A19" zoomScale="84" zoomScaleNormal="84" workbookViewId="0">
      <selection activeCell="D72" sqref="D72:D73"/>
    </sheetView>
  </sheetViews>
  <sheetFormatPr defaultColWidth="11.42578125" defaultRowHeight="15" customHeight="1"/>
  <cols>
    <col min="1" max="1" width="2.85546875" style="14" customWidth="1"/>
    <col min="2" max="2" width="8.5703125" style="14" customWidth="1"/>
    <col min="3" max="3" width="40.5703125" style="14" customWidth="1"/>
    <col min="4" max="4" width="14.28515625" style="14" customWidth="1"/>
    <col min="5" max="5" width="2.85546875" style="14" customWidth="1"/>
    <col min="6" max="16" width="14.28515625" style="14" customWidth="1"/>
    <col min="17" max="17" width="2.85546875" style="14" customWidth="1"/>
    <col min="18" max="19" width="14.28515625" style="14" customWidth="1"/>
    <col min="20" max="20" width="2.85546875" style="14" customWidth="1"/>
    <col min="21" max="22" width="14.28515625" style="14" customWidth="1"/>
    <col min="23" max="23" width="2.85546875" style="14" customWidth="1"/>
    <col min="24" max="24" width="14.28515625" style="14" customWidth="1"/>
    <col min="25" max="25" width="2.85546875" style="14" customWidth="1"/>
    <col min="26" max="26" width="14.42578125" style="14" customWidth="1"/>
    <col min="27" max="27" width="2.85546875" style="14" customWidth="1"/>
    <col min="28" max="28" width="14.28515625" style="14" customWidth="1"/>
    <col min="29" max="29" width="2.85546875" style="14" customWidth="1"/>
    <col min="30" max="16384" width="11.42578125" style="14"/>
  </cols>
  <sheetData>
    <row r="1" spans="2:30" ht="15" customHeight="1" thickBot="1"/>
    <row r="2" spans="2:30" s="16" customFormat="1" ht="60" customHeight="1" thickBot="1">
      <c r="B2" s="185" t="s">
        <v>140</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7"/>
      <c r="AD2" s="15" t="str">
        <f>IF(AND(F70&lt;&gt;"",F73&lt;&gt;""),"OK","NOK")</f>
        <v>NOK</v>
      </c>
    </row>
    <row r="3" spans="2:30" ht="15" customHeight="1" thickBot="1"/>
    <row r="4" spans="2:30" ht="15" customHeight="1">
      <c r="B4" s="188" t="s">
        <v>68</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90"/>
    </row>
    <row r="5" spans="2:30" ht="15" customHeight="1" thickBot="1">
      <c r="B5" s="191" t="s">
        <v>190</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3"/>
    </row>
    <row r="7" spans="2:30" ht="15" customHeight="1">
      <c r="B7" s="17" t="s">
        <v>60</v>
      </c>
      <c r="C7" s="18"/>
      <c r="D7" s="197">
        <f>+'F1'!C7</f>
        <v>0</v>
      </c>
      <c r="E7" s="198"/>
      <c r="F7" s="198"/>
      <c r="G7" s="198"/>
      <c r="H7" s="198"/>
      <c r="I7" s="198"/>
      <c r="J7" s="198"/>
      <c r="K7" s="198"/>
      <c r="L7" s="198"/>
      <c r="M7" s="198"/>
      <c r="N7" s="198"/>
      <c r="O7" s="198"/>
      <c r="P7" s="198"/>
      <c r="Q7" s="198"/>
      <c r="R7" s="198"/>
      <c r="S7" s="198"/>
      <c r="T7" s="198"/>
      <c r="U7" s="198"/>
      <c r="V7" s="198"/>
      <c r="W7" s="198"/>
      <c r="X7" s="199"/>
    </row>
    <row r="8" spans="2:30" ht="15" customHeight="1">
      <c r="B8" s="177" t="s">
        <v>96</v>
      </c>
      <c r="C8" s="178"/>
      <c r="D8" s="66" t="str">
        <f>+'F1'!C21</f>
        <v>SAS</v>
      </c>
      <c r="E8" s="115"/>
      <c r="F8" s="115"/>
      <c r="G8" s="115"/>
      <c r="H8" s="115"/>
      <c r="I8" s="115"/>
      <c r="J8" s="115"/>
      <c r="K8" s="115"/>
      <c r="L8" s="115"/>
      <c r="M8" s="115"/>
      <c r="N8" s="115"/>
      <c r="O8" s="115"/>
      <c r="P8" s="115"/>
      <c r="Q8" s="115"/>
      <c r="R8" s="115"/>
      <c r="S8" s="115"/>
      <c r="T8" s="115"/>
      <c r="U8" s="115"/>
      <c r="V8" s="115"/>
      <c r="W8" s="115"/>
      <c r="X8" s="116"/>
    </row>
    <row r="9" spans="2:30" ht="15" customHeight="1" thickBot="1">
      <c r="B9" s="19"/>
      <c r="D9" s="20"/>
      <c r="F9" s="20"/>
      <c r="G9" s="20"/>
      <c r="H9" s="20"/>
    </row>
    <row r="10" spans="2:30" ht="15" customHeight="1" thickBot="1">
      <c r="F10" s="194" t="s">
        <v>61</v>
      </c>
      <c r="G10" s="195"/>
      <c r="H10" s="195"/>
      <c r="I10" s="195"/>
      <c r="J10" s="195"/>
      <c r="K10" s="195"/>
      <c r="L10" s="195"/>
      <c r="M10" s="195"/>
      <c r="N10" s="195"/>
      <c r="O10" s="195"/>
      <c r="P10" s="196"/>
      <c r="Q10" s="85"/>
      <c r="R10" s="85"/>
    </row>
    <row r="11" spans="2:30" ht="15" customHeight="1">
      <c r="D11" s="127">
        <v>1</v>
      </c>
      <c r="F11" s="127" t="s">
        <v>121</v>
      </c>
      <c r="G11" s="127" t="s">
        <v>122</v>
      </c>
      <c r="H11" s="127" t="s">
        <v>123</v>
      </c>
      <c r="I11" s="127" t="s">
        <v>124</v>
      </c>
      <c r="J11" s="127" t="s">
        <v>125</v>
      </c>
      <c r="K11" s="127" t="s">
        <v>126</v>
      </c>
      <c r="L11" s="127" t="s">
        <v>127</v>
      </c>
      <c r="M11" s="127" t="s">
        <v>128</v>
      </c>
      <c r="N11" s="127" t="s">
        <v>129</v>
      </c>
      <c r="O11" s="127" t="s">
        <v>130</v>
      </c>
      <c r="P11" s="127" t="s">
        <v>145</v>
      </c>
      <c r="R11" s="127" t="s">
        <v>131</v>
      </c>
      <c r="U11" s="127">
        <v>2</v>
      </c>
      <c r="X11" s="127">
        <v>3</v>
      </c>
      <c r="Z11" s="127">
        <v>4</v>
      </c>
      <c r="AB11" s="127" t="s">
        <v>132</v>
      </c>
    </row>
    <row r="12" spans="2:30" s="16" customFormat="1" ht="30.2" customHeight="1">
      <c r="B12" s="14"/>
      <c r="C12" s="14"/>
      <c r="D12" s="182" t="s">
        <v>74</v>
      </c>
      <c r="E12" s="14"/>
      <c r="F12" s="182" t="s">
        <v>79</v>
      </c>
      <c r="G12" s="182" t="s">
        <v>144</v>
      </c>
      <c r="H12" s="182" t="s">
        <v>80</v>
      </c>
      <c r="I12" s="182" t="s">
        <v>81</v>
      </c>
      <c r="J12" s="182" t="s">
        <v>82</v>
      </c>
      <c r="K12" s="182" t="s">
        <v>83</v>
      </c>
      <c r="L12" s="182" t="s">
        <v>84</v>
      </c>
      <c r="M12" s="182" t="s">
        <v>85</v>
      </c>
      <c r="N12" s="182" t="s">
        <v>86</v>
      </c>
      <c r="O12" s="182" t="s">
        <v>87</v>
      </c>
      <c r="P12" s="182" t="s">
        <v>88</v>
      </c>
      <c r="Q12" s="86"/>
      <c r="R12" s="179" t="s">
        <v>75</v>
      </c>
      <c r="S12" s="179" t="s">
        <v>133</v>
      </c>
      <c r="U12" s="210" t="s">
        <v>76</v>
      </c>
      <c r="V12" s="179" t="s">
        <v>134</v>
      </c>
      <c r="X12" s="182" t="s">
        <v>77</v>
      </c>
      <c r="Z12" s="200" t="s">
        <v>78</v>
      </c>
      <c r="AB12" s="179" t="s">
        <v>62</v>
      </c>
    </row>
    <row r="13" spans="2:30" s="16" customFormat="1" ht="30.2" customHeight="1">
      <c r="B13" s="14"/>
      <c r="C13" s="14"/>
      <c r="D13" s="183"/>
      <c r="E13" s="14"/>
      <c r="F13" s="183"/>
      <c r="G13" s="183"/>
      <c r="H13" s="183"/>
      <c r="I13" s="183"/>
      <c r="J13" s="183"/>
      <c r="K13" s="183"/>
      <c r="L13" s="183"/>
      <c r="M13" s="183"/>
      <c r="N13" s="183"/>
      <c r="O13" s="183"/>
      <c r="P13" s="183"/>
      <c r="Q13" s="87"/>
      <c r="R13" s="180"/>
      <c r="S13" s="180"/>
      <c r="U13" s="210"/>
      <c r="V13" s="180"/>
      <c r="X13" s="183"/>
      <c r="Z13" s="201"/>
      <c r="AB13" s="180"/>
    </row>
    <row r="14" spans="2:30" s="16" customFormat="1" ht="30.2" customHeight="1">
      <c r="B14" s="14"/>
      <c r="C14" s="14"/>
      <c r="D14" s="184"/>
      <c r="E14" s="14"/>
      <c r="F14" s="184"/>
      <c r="G14" s="184"/>
      <c r="H14" s="184"/>
      <c r="I14" s="184"/>
      <c r="J14" s="184"/>
      <c r="K14" s="184"/>
      <c r="L14" s="184"/>
      <c r="M14" s="184"/>
      <c r="N14" s="184"/>
      <c r="O14" s="184"/>
      <c r="P14" s="184"/>
      <c r="Q14" s="87"/>
      <c r="R14" s="181"/>
      <c r="S14" s="181"/>
      <c r="U14" s="210"/>
      <c r="V14" s="181"/>
      <c r="X14" s="184"/>
      <c r="Z14" s="202"/>
      <c r="AB14" s="181"/>
    </row>
    <row r="15" spans="2:30" ht="15" customHeight="1">
      <c r="B15" s="21" t="s">
        <v>63</v>
      </c>
      <c r="C15" s="22"/>
      <c r="D15" s="23"/>
      <c r="F15" s="88"/>
      <c r="G15" s="132"/>
      <c r="H15" s="89"/>
      <c r="I15" s="89"/>
      <c r="J15" s="89"/>
      <c r="K15" s="89"/>
      <c r="L15" s="89"/>
      <c r="M15" s="89"/>
      <c r="N15" s="89"/>
      <c r="O15" s="89"/>
      <c r="P15" s="90"/>
      <c r="Q15" s="91"/>
      <c r="R15" s="9"/>
      <c r="S15" s="92"/>
      <c r="U15" s="9"/>
      <c r="V15" s="92"/>
      <c r="X15" s="9"/>
      <c r="Z15" s="24"/>
      <c r="AB15" s="9"/>
    </row>
    <row r="16" spans="2:30" ht="15" customHeight="1">
      <c r="B16" s="21"/>
      <c r="C16" s="25" t="s">
        <v>0</v>
      </c>
      <c r="D16" s="23"/>
      <c r="F16" s="93"/>
      <c r="G16" s="89"/>
      <c r="H16" s="89"/>
      <c r="I16" s="89"/>
      <c r="J16" s="89"/>
      <c r="K16" s="89"/>
      <c r="L16" s="89"/>
      <c r="M16" s="89"/>
      <c r="N16" s="89"/>
      <c r="O16" s="89"/>
      <c r="P16" s="90"/>
      <c r="Q16" s="91"/>
      <c r="R16" s="9"/>
      <c r="S16" s="92"/>
      <c r="U16" s="9"/>
      <c r="V16" s="92"/>
      <c r="X16" s="9"/>
      <c r="Z16" s="24"/>
      <c r="AB16" s="9"/>
    </row>
    <row r="17" spans="2:28" ht="15" customHeight="1">
      <c r="B17" s="26"/>
      <c r="C17" s="14" t="s">
        <v>1</v>
      </c>
      <c r="D17" s="8"/>
      <c r="E17" s="36"/>
      <c r="F17" s="8"/>
      <c r="G17" s="8"/>
      <c r="H17" s="8"/>
      <c r="I17" s="8"/>
      <c r="J17" s="8"/>
      <c r="K17" s="8"/>
      <c r="L17" s="8"/>
      <c r="M17" s="8"/>
      <c r="N17" s="8"/>
      <c r="O17" s="8"/>
      <c r="P17" s="8"/>
      <c r="Q17" s="95"/>
      <c r="R17" s="27">
        <f>SUM(F17:P17)</f>
        <v>0</v>
      </c>
      <c r="S17" s="96" t="str">
        <f t="shared" ref="S17:S30" si="0">IF(R17=D17,"OK",IF(D17&lt;&gt;R17,"erreur"))</f>
        <v>OK</v>
      </c>
      <c r="U17" s="8"/>
      <c r="V17" s="96" t="str">
        <f>IF(R17=0,"OK",IF(AND(R17&gt;0,U17&lt;&gt;0,U17=INT(U17),INT(U17)&gt;=R17),"OK","erreur"))</f>
        <v>OK</v>
      </c>
      <c r="X17" s="8"/>
      <c r="Z17" s="28" t="str">
        <f t="shared" ref="Z17:Z30" si="1">IF(D17="",IF(X17="","OK","erreur"),IF(X17&lt;&gt;"","OK","erreur"))</f>
        <v>OK</v>
      </c>
      <c r="AB17" s="27">
        <f t="shared" ref="AB17:AB30" si="2">IFERROR(+X17*AB$61/X$61,0)</f>
        <v>0</v>
      </c>
    </row>
    <row r="18" spans="2:28" ht="15" customHeight="1">
      <c r="B18" s="29" t="s">
        <v>44</v>
      </c>
      <c r="C18" s="14" t="s">
        <v>72</v>
      </c>
      <c r="D18" s="8"/>
      <c r="E18" s="36"/>
      <c r="F18" s="8"/>
      <c r="G18" s="8"/>
      <c r="H18" s="8"/>
      <c r="I18" s="8"/>
      <c r="J18" s="8"/>
      <c r="K18" s="8"/>
      <c r="L18" s="8"/>
      <c r="M18" s="8"/>
      <c r="N18" s="8"/>
      <c r="O18" s="8"/>
      <c r="P18" s="8"/>
      <c r="Q18" s="95"/>
      <c r="R18" s="27">
        <f t="shared" ref="R18:R30" si="3">SUM(F18:P18)</f>
        <v>0</v>
      </c>
      <c r="S18" s="96" t="str">
        <f t="shared" si="0"/>
        <v>OK</v>
      </c>
      <c r="U18" s="8"/>
      <c r="V18" s="96" t="str">
        <f t="shared" ref="V18:V61" si="4">IF(R18=0,"OK",IF(AND(R18&gt;0,U18&lt;&gt;0,U18=INT(U18),INT(U18)&gt;=R18),"OK","erreur"))</f>
        <v>OK</v>
      </c>
      <c r="X18" s="8"/>
      <c r="Z18" s="28" t="str">
        <f t="shared" si="1"/>
        <v>OK</v>
      </c>
      <c r="AB18" s="27">
        <f t="shared" si="2"/>
        <v>0</v>
      </c>
    </row>
    <row r="19" spans="2:28" ht="15" customHeight="1">
      <c r="B19" s="29" t="s">
        <v>44</v>
      </c>
      <c r="C19" s="14" t="s">
        <v>2</v>
      </c>
      <c r="D19" s="8"/>
      <c r="E19" s="36"/>
      <c r="F19" s="8"/>
      <c r="G19" s="8"/>
      <c r="H19" s="8"/>
      <c r="I19" s="8"/>
      <c r="J19" s="8"/>
      <c r="K19" s="8"/>
      <c r="L19" s="8"/>
      <c r="M19" s="8"/>
      <c r="N19" s="8"/>
      <c r="O19" s="8"/>
      <c r="P19" s="8"/>
      <c r="Q19" s="95"/>
      <c r="R19" s="27">
        <f t="shared" si="3"/>
        <v>0</v>
      </c>
      <c r="S19" s="96" t="str">
        <f t="shared" si="0"/>
        <v>OK</v>
      </c>
      <c r="U19" s="8"/>
      <c r="V19" s="96" t="str">
        <f t="shared" si="4"/>
        <v>OK</v>
      </c>
      <c r="X19" s="8"/>
      <c r="Z19" s="28" t="str">
        <f t="shared" si="1"/>
        <v>OK</v>
      </c>
      <c r="AB19" s="27">
        <f t="shared" si="2"/>
        <v>0</v>
      </c>
    </row>
    <row r="20" spans="2:28" ht="15" customHeight="1">
      <c r="B20" s="29" t="s">
        <v>44</v>
      </c>
      <c r="C20" s="14" t="s">
        <v>3</v>
      </c>
      <c r="D20" s="8"/>
      <c r="E20" s="36"/>
      <c r="F20" s="8"/>
      <c r="G20" s="8"/>
      <c r="H20" s="8"/>
      <c r="I20" s="8"/>
      <c r="J20" s="8"/>
      <c r="K20" s="8"/>
      <c r="L20" s="8"/>
      <c r="M20" s="8"/>
      <c r="N20" s="8"/>
      <c r="O20" s="8"/>
      <c r="P20" s="8"/>
      <c r="Q20" s="95"/>
      <c r="R20" s="27">
        <f t="shared" si="3"/>
        <v>0</v>
      </c>
      <c r="S20" s="96" t="str">
        <f t="shared" si="0"/>
        <v>OK</v>
      </c>
      <c r="U20" s="8"/>
      <c r="V20" s="96" t="str">
        <f t="shared" si="4"/>
        <v>OK</v>
      </c>
      <c r="X20" s="8"/>
      <c r="Z20" s="28" t="str">
        <f t="shared" si="1"/>
        <v>OK</v>
      </c>
      <c r="AB20" s="27">
        <f t="shared" si="2"/>
        <v>0</v>
      </c>
    </row>
    <row r="21" spans="2:28" ht="15" customHeight="1">
      <c r="B21" s="29" t="s">
        <v>44</v>
      </c>
      <c r="C21" s="14" t="s">
        <v>4</v>
      </c>
      <c r="D21" s="8"/>
      <c r="E21" s="36"/>
      <c r="F21" s="8"/>
      <c r="G21" s="8"/>
      <c r="H21" s="8"/>
      <c r="I21" s="8"/>
      <c r="J21" s="8"/>
      <c r="K21" s="8"/>
      <c r="L21" s="8"/>
      <c r="M21" s="8"/>
      <c r="N21" s="8"/>
      <c r="O21" s="8"/>
      <c r="P21" s="8"/>
      <c r="Q21" s="95"/>
      <c r="R21" s="27">
        <f t="shared" si="3"/>
        <v>0</v>
      </c>
      <c r="S21" s="96" t="str">
        <f t="shared" si="0"/>
        <v>OK</v>
      </c>
      <c r="U21" s="8"/>
      <c r="V21" s="96" t="str">
        <f t="shared" si="4"/>
        <v>OK</v>
      </c>
      <c r="X21" s="8"/>
      <c r="Z21" s="28" t="str">
        <f t="shared" si="1"/>
        <v>OK</v>
      </c>
      <c r="AB21" s="27">
        <f t="shared" si="2"/>
        <v>0</v>
      </c>
    </row>
    <row r="22" spans="2:28" ht="15" customHeight="1">
      <c r="B22" s="29" t="s">
        <v>44</v>
      </c>
      <c r="C22" s="14" t="s">
        <v>5</v>
      </c>
      <c r="D22" s="8"/>
      <c r="E22" s="36"/>
      <c r="F22" s="8"/>
      <c r="G22" s="8"/>
      <c r="H22" s="8"/>
      <c r="I22" s="8"/>
      <c r="J22" s="8"/>
      <c r="K22" s="8"/>
      <c r="L22" s="8"/>
      <c r="M22" s="8"/>
      <c r="N22" s="8"/>
      <c r="O22" s="8"/>
      <c r="P22" s="8"/>
      <c r="Q22" s="95"/>
      <c r="R22" s="27">
        <f t="shared" si="3"/>
        <v>0</v>
      </c>
      <c r="S22" s="96" t="str">
        <f t="shared" si="0"/>
        <v>OK</v>
      </c>
      <c r="U22" s="8"/>
      <c r="V22" s="96" t="str">
        <f t="shared" si="4"/>
        <v>OK</v>
      </c>
      <c r="X22" s="8"/>
      <c r="Z22" s="28" t="str">
        <f t="shared" si="1"/>
        <v>OK</v>
      </c>
      <c r="AB22" s="27">
        <f t="shared" si="2"/>
        <v>0</v>
      </c>
    </row>
    <row r="23" spans="2:28" ht="15" customHeight="1">
      <c r="B23" s="29" t="s">
        <v>44</v>
      </c>
      <c r="C23" s="14" t="s">
        <v>6</v>
      </c>
      <c r="D23" s="8"/>
      <c r="E23" s="36"/>
      <c r="F23" s="8"/>
      <c r="G23" s="8"/>
      <c r="H23" s="8"/>
      <c r="I23" s="8"/>
      <c r="J23" s="8"/>
      <c r="K23" s="8"/>
      <c r="L23" s="8"/>
      <c r="M23" s="8"/>
      <c r="N23" s="8"/>
      <c r="O23" s="8"/>
      <c r="P23" s="8"/>
      <c r="Q23" s="95"/>
      <c r="R23" s="27">
        <f t="shared" si="3"/>
        <v>0</v>
      </c>
      <c r="S23" s="96" t="str">
        <f t="shared" si="0"/>
        <v>OK</v>
      </c>
      <c r="U23" s="8"/>
      <c r="V23" s="96" t="str">
        <f t="shared" si="4"/>
        <v>OK</v>
      </c>
      <c r="X23" s="8"/>
      <c r="Z23" s="28" t="str">
        <f t="shared" si="1"/>
        <v>OK</v>
      </c>
      <c r="AB23" s="27">
        <f t="shared" si="2"/>
        <v>0</v>
      </c>
    </row>
    <row r="24" spans="2:28" ht="15" customHeight="1">
      <c r="B24" s="29" t="s">
        <v>44</v>
      </c>
      <c r="C24" s="14" t="s">
        <v>7</v>
      </c>
      <c r="D24" s="8"/>
      <c r="E24" s="36"/>
      <c r="F24" s="8"/>
      <c r="G24" s="8"/>
      <c r="H24" s="8"/>
      <c r="I24" s="8"/>
      <c r="J24" s="8"/>
      <c r="K24" s="8"/>
      <c r="L24" s="8"/>
      <c r="M24" s="8"/>
      <c r="N24" s="8"/>
      <c r="O24" s="8"/>
      <c r="P24" s="8"/>
      <c r="Q24" s="95"/>
      <c r="R24" s="27">
        <f t="shared" si="3"/>
        <v>0</v>
      </c>
      <c r="S24" s="96" t="str">
        <f t="shared" si="0"/>
        <v>OK</v>
      </c>
      <c r="U24" s="8"/>
      <c r="V24" s="96" t="str">
        <f t="shared" si="4"/>
        <v>OK</v>
      </c>
      <c r="X24" s="8"/>
      <c r="Z24" s="28" t="str">
        <f t="shared" si="1"/>
        <v>OK</v>
      </c>
      <c r="AB24" s="27">
        <f t="shared" si="2"/>
        <v>0</v>
      </c>
    </row>
    <row r="25" spans="2:28" ht="15" customHeight="1">
      <c r="B25" s="29" t="s">
        <v>44</v>
      </c>
      <c r="C25" s="14" t="s">
        <v>42</v>
      </c>
      <c r="D25" s="8"/>
      <c r="E25" s="36"/>
      <c r="F25" s="8"/>
      <c r="G25" s="8"/>
      <c r="H25" s="8"/>
      <c r="I25" s="8"/>
      <c r="J25" s="8"/>
      <c r="K25" s="8"/>
      <c r="L25" s="8"/>
      <c r="M25" s="8"/>
      <c r="N25" s="8"/>
      <c r="O25" s="8"/>
      <c r="P25" s="8"/>
      <c r="Q25" s="95"/>
      <c r="R25" s="27">
        <f t="shared" si="3"/>
        <v>0</v>
      </c>
      <c r="S25" s="96" t="str">
        <f t="shared" si="0"/>
        <v>OK</v>
      </c>
      <c r="U25" s="8"/>
      <c r="V25" s="96" t="str">
        <f t="shared" si="4"/>
        <v>OK</v>
      </c>
      <c r="X25" s="8"/>
      <c r="Z25" s="28" t="str">
        <f t="shared" si="1"/>
        <v>OK</v>
      </c>
      <c r="AB25" s="27">
        <f t="shared" si="2"/>
        <v>0</v>
      </c>
    </row>
    <row r="26" spans="2:28" ht="15" customHeight="1">
      <c r="B26" s="29" t="s">
        <v>44</v>
      </c>
      <c r="C26" s="14" t="s">
        <v>135</v>
      </c>
      <c r="D26" s="8"/>
      <c r="E26" s="36"/>
      <c r="F26" s="8"/>
      <c r="G26" s="8"/>
      <c r="H26" s="8"/>
      <c r="I26" s="8"/>
      <c r="J26" s="8"/>
      <c r="K26" s="8"/>
      <c r="L26" s="8"/>
      <c r="M26" s="8"/>
      <c r="N26" s="8"/>
      <c r="O26" s="8"/>
      <c r="P26" s="8"/>
      <c r="Q26" s="95"/>
      <c r="R26" s="27">
        <f t="shared" ref="R26" si="5">SUM(F26:P26)</f>
        <v>0</v>
      </c>
      <c r="S26" s="96" t="str">
        <f t="shared" ref="S26" si="6">IF(R26=D26,"OK",IF(D26&lt;&gt;R26,"erreur"))</f>
        <v>OK</v>
      </c>
      <c r="U26" s="8"/>
      <c r="V26" s="96" t="str">
        <f t="shared" ref="V26" si="7">IF(R26=0,"OK",IF(AND(R26&gt;0,U26&lt;&gt;0,U26=INT(U26),INT(U26)&gt;=R26),"OK","erreur"))</f>
        <v>OK</v>
      </c>
      <c r="X26" s="8"/>
      <c r="Z26" s="28" t="str">
        <f t="shared" ref="Z26" si="8">IF(D26="",IF(X26="","OK","erreur"),IF(X26&lt;&gt;"","OK","erreur"))</f>
        <v>OK</v>
      </c>
      <c r="AB26" s="27">
        <f t="shared" si="2"/>
        <v>0</v>
      </c>
    </row>
    <row r="27" spans="2:28" ht="15" customHeight="1">
      <c r="B27" s="29" t="s">
        <v>43</v>
      </c>
      <c r="C27" s="14" t="s">
        <v>8</v>
      </c>
      <c r="D27" s="8"/>
      <c r="E27" s="36"/>
      <c r="F27" s="8"/>
      <c r="G27" s="8"/>
      <c r="H27" s="8"/>
      <c r="I27" s="8"/>
      <c r="J27" s="8"/>
      <c r="K27" s="8"/>
      <c r="L27" s="8"/>
      <c r="M27" s="8"/>
      <c r="N27" s="8"/>
      <c r="O27" s="8"/>
      <c r="P27" s="8"/>
      <c r="Q27" s="95"/>
      <c r="R27" s="27">
        <f t="shared" si="3"/>
        <v>0</v>
      </c>
      <c r="S27" s="96" t="str">
        <f t="shared" si="0"/>
        <v>OK</v>
      </c>
      <c r="U27" s="8"/>
      <c r="V27" s="96" t="str">
        <f t="shared" si="4"/>
        <v>OK</v>
      </c>
      <c r="X27" s="8"/>
      <c r="Z27" s="28" t="str">
        <f t="shared" si="1"/>
        <v>OK</v>
      </c>
      <c r="AB27" s="27">
        <f t="shared" si="2"/>
        <v>0</v>
      </c>
    </row>
    <row r="28" spans="2:28" ht="15" customHeight="1">
      <c r="B28" s="29" t="s">
        <v>43</v>
      </c>
      <c r="C28" s="14" t="s">
        <v>9</v>
      </c>
      <c r="D28" s="8"/>
      <c r="E28" s="36"/>
      <c r="F28" s="8"/>
      <c r="G28" s="8"/>
      <c r="H28" s="8"/>
      <c r="I28" s="8"/>
      <c r="J28" s="8"/>
      <c r="K28" s="8"/>
      <c r="L28" s="8"/>
      <c r="M28" s="8"/>
      <c r="N28" s="8"/>
      <c r="O28" s="8"/>
      <c r="P28" s="8"/>
      <c r="Q28" s="95"/>
      <c r="R28" s="27">
        <f t="shared" si="3"/>
        <v>0</v>
      </c>
      <c r="S28" s="96" t="str">
        <f t="shared" si="0"/>
        <v>OK</v>
      </c>
      <c r="U28" s="8"/>
      <c r="V28" s="96" t="str">
        <f t="shared" si="4"/>
        <v>OK</v>
      </c>
      <c r="X28" s="8"/>
      <c r="Z28" s="28" t="str">
        <f t="shared" si="1"/>
        <v>OK</v>
      </c>
      <c r="AB28" s="27">
        <f t="shared" si="2"/>
        <v>0</v>
      </c>
    </row>
    <row r="29" spans="2:28" ht="15" customHeight="1">
      <c r="B29" s="29" t="s">
        <v>56</v>
      </c>
      <c r="C29" s="14" t="s">
        <v>10</v>
      </c>
      <c r="D29" s="8"/>
      <c r="E29" s="36"/>
      <c r="F29" s="8"/>
      <c r="G29" s="8"/>
      <c r="H29" s="8"/>
      <c r="I29" s="8"/>
      <c r="J29" s="8"/>
      <c r="K29" s="8"/>
      <c r="L29" s="8"/>
      <c r="M29" s="8"/>
      <c r="N29" s="8"/>
      <c r="O29" s="8"/>
      <c r="P29" s="8"/>
      <c r="Q29" s="95"/>
      <c r="R29" s="27">
        <f t="shared" si="3"/>
        <v>0</v>
      </c>
      <c r="S29" s="96" t="str">
        <f t="shared" si="0"/>
        <v>OK</v>
      </c>
      <c r="U29" s="8"/>
      <c r="V29" s="96" t="str">
        <f t="shared" si="4"/>
        <v>OK</v>
      </c>
      <c r="X29" s="8"/>
      <c r="Z29" s="28" t="str">
        <f t="shared" si="1"/>
        <v>OK</v>
      </c>
      <c r="AB29" s="27">
        <f t="shared" si="2"/>
        <v>0</v>
      </c>
    </row>
    <row r="30" spans="2:28" ht="15" customHeight="1">
      <c r="B30" s="29" t="s">
        <v>102</v>
      </c>
      <c r="C30" s="14" t="s">
        <v>11</v>
      </c>
      <c r="D30" s="8"/>
      <c r="E30" s="36"/>
      <c r="F30" s="8"/>
      <c r="G30" s="8"/>
      <c r="H30" s="8"/>
      <c r="I30" s="8"/>
      <c r="J30" s="8"/>
      <c r="K30" s="8"/>
      <c r="L30" s="8"/>
      <c r="M30" s="8"/>
      <c r="N30" s="8"/>
      <c r="O30" s="8"/>
      <c r="P30" s="8"/>
      <c r="Q30" s="95"/>
      <c r="R30" s="97">
        <f t="shared" si="3"/>
        <v>0</v>
      </c>
      <c r="S30" s="96" t="str">
        <f t="shared" si="0"/>
        <v>OK</v>
      </c>
      <c r="U30" s="8"/>
      <c r="V30" s="96" t="str">
        <f t="shared" si="4"/>
        <v>OK</v>
      </c>
      <c r="X30" s="8"/>
      <c r="Z30" s="28" t="str">
        <f t="shared" si="1"/>
        <v>OK</v>
      </c>
      <c r="AB30" s="27">
        <f t="shared" si="2"/>
        <v>0</v>
      </c>
    </row>
    <row r="31" spans="2:28" ht="15" customHeight="1">
      <c r="B31" s="21"/>
      <c r="C31" s="25" t="s">
        <v>12</v>
      </c>
      <c r="D31" s="122"/>
      <c r="E31" s="36"/>
      <c r="F31" s="123"/>
      <c r="G31" s="124"/>
      <c r="H31" s="124"/>
      <c r="I31" s="124"/>
      <c r="J31" s="124"/>
      <c r="K31" s="124"/>
      <c r="L31" s="124"/>
      <c r="M31" s="124"/>
      <c r="N31" s="124"/>
      <c r="O31" s="124"/>
      <c r="P31" s="122"/>
      <c r="Q31" s="12"/>
      <c r="R31" s="11"/>
      <c r="S31" s="100"/>
      <c r="U31" s="125"/>
      <c r="V31" s="100"/>
      <c r="X31" s="125"/>
      <c r="Z31" s="31"/>
      <c r="AB31" s="11"/>
    </row>
    <row r="32" spans="2:28" ht="15" customHeight="1">
      <c r="B32" s="29" t="s">
        <v>45</v>
      </c>
      <c r="C32" s="14" t="s">
        <v>73</v>
      </c>
      <c r="D32" s="8"/>
      <c r="E32" s="36"/>
      <c r="F32" s="8"/>
      <c r="G32" s="8"/>
      <c r="H32" s="8"/>
      <c r="I32" s="8"/>
      <c r="J32" s="8"/>
      <c r="K32" s="8"/>
      <c r="L32" s="8"/>
      <c r="M32" s="8"/>
      <c r="N32" s="8"/>
      <c r="O32" s="8"/>
      <c r="P32" s="8"/>
      <c r="Q32" s="95"/>
      <c r="R32" s="101">
        <f t="shared" ref="R32:R37" si="9">SUM(F32:P32)</f>
        <v>0</v>
      </c>
      <c r="S32" s="96" t="str">
        <f t="shared" ref="S32:S37" si="10">IF(R32=D32,"OK",IF(D32&lt;&gt;R32,"erreur"))</f>
        <v>OK</v>
      </c>
      <c r="U32" s="8"/>
      <c r="V32" s="96" t="str">
        <f t="shared" si="4"/>
        <v>OK</v>
      </c>
      <c r="X32" s="8"/>
      <c r="Z32" s="28" t="str">
        <f t="shared" ref="Z32:Z37" si="11">IF(D32="",IF(X32="","OK","erreur"),IF(X32&lt;&gt;"","OK","erreur"))</f>
        <v>OK</v>
      </c>
      <c r="AB32" s="27">
        <f t="shared" ref="AB32:AB37" si="12">IFERROR(+X32*AB$61/X$61,0)</f>
        <v>0</v>
      </c>
    </row>
    <row r="33" spans="2:28" ht="15" customHeight="1">
      <c r="B33" s="29" t="s">
        <v>46</v>
      </c>
      <c r="C33" s="14" t="s">
        <v>13</v>
      </c>
      <c r="D33" s="8"/>
      <c r="E33" s="36"/>
      <c r="F33" s="8"/>
      <c r="G33" s="8"/>
      <c r="H33" s="8"/>
      <c r="I33" s="8"/>
      <c r="J33" s="8"/>
      <c r="K33" s="8"/>
      <c r="L33" s="8"/>
      <c r="M33" s="8"/>
      <c r="N33" s="8"/>
      <c r="O33" s="8"/>
      <c r="P33" s="8"/>
      <c r="Q33" s="95"/>
      <c r="R33" s="27">
        <f t="shared" si="9"/>
        <v>0</v>
      </c>
      <c r="S33" s="96" t="str">
        <f t="shared" si="10"/>
        <v>OK</v>
      </c>
      <c r="U33" s="8"/>
      <c r="V33" s="96" t="str">
        <f t="shared" si="4"/>
        <v>OK</v>
      </c>
      <c r="X33" s="8"/>
      <c r="Z33" s="28" t="str">
        <f t="shared" si="11"/>
        <v>OK</v>
      </c>
      <c r="AB33" s="27">
        <f t="shared" si="12"/>
        <v>0</v>
      </c>
    </row>
    <row r="34" spans="2:28" ht="15" customHeight="1">
      <c r="B34" s="29" t="s">
        <v>47</v>
      </c>
      <c r="C34" s="14" t="s">
        <v>14</v>
      </c>
      <c r="D34" s="8"/>
      <c r="E34" s="36"/>
      <c r="F34" s="8"/>
      <c r="G34" s="8"/>
      <c r="H34" s="8"/>
      <c r="I34" s="8"/>
      <c r="J34" s="8"/>
      <c r="K34" s="8"/>
      <c r="L34" s="8"/>
      <c r="M34" s="8"/>
      <c r="N34" s="8"/>
      <c r="O34" s="8"/>
      <c r="P34" s="8"/>
      <c r="Q34" s="12"/>
      <c r="R34" s="27">
        <f t="shared" si="9"/>
        <v>0</v>
      </c>
      <c r="S34" s="96" t="str">
        <f t="shared" si="10"/>
        <v>OK</v>
      </c>
      <c r="U34" s="8"/>
      <c r="V34" s="96" t="str">
        <f t="shared" si="4"/>
        <v>OK</v>
      </c>
      <c r="X34" s="8"/>
      <c r="Z34" s="28" t="str">
        <f t="shared" si="11"/>
        <v>OK</v>
      </c>
      <c r="AB34" s="27">
        <f t="shared" si="12"/>
        <v>0</v>
      </c>
    </row>
    <row r="35" spans="2:28" ht="15" customHeight="1">
      <c r="B35" s="29" t="s">
        <v>27</v>
      </c>
      <c r="C35" s="14" t="s">
        <v>15</v>
      </c>
      <c r="D35" s="8"/>
      <c r="E35" s="36"/>
      <c r="F35" s="8"/>
      <c r="G35" s="8"/>
      <c r="H35" s="8"/>
      <c r="I35" s="8"/>
      <c r="J35" s="8"/>
      <c r="K35" s="8"/>
      <c r="L35" s="8"/>
      <c r="M35" s="8"/>
      <c r="N35" s="8"/>
      <c r="O35" s="8"/>
      <c r="P35" s="8"/>
      <c r="Q35" s="12"/>
      <c r="R35" s="27">
        <f t="shared" si="9"/>
        <v>0</v>
      </c>
      <c r="S35" s="96" t="str">
        <f t="shared" si="10"/>
        <v>OK</v>
      </c>
      <c r="U35" s="8"/>
      <c r="V35" s="96" t="str">
        <f t="shared" si="4"/>
        <v>OK</v>
      </c>
      <c r="X35" s="8"/>
      <c r="Z35" s="28" t="str">
        <f t="shared" si="11"/>
        <v>OK</v>
      </c>
      <c r="AB35" s="27">
        <f t="shared" si="12"/>
        <v>0</v>
      </c>
    </row>
    <row r="36" spans="2:28" ht="15" customHeight="1">
      <c r="B36" s="29" t="s">
        <v>48</v>
      </c>
      <c r="C36" s="14" t="s">
        <v>16</v>
      </c>
      <c r="D36" s="8"/>
      <c r="E36" s="36"/>
      <c r="F36" s="8"/>
      <c r="G36" s="8"/>
      <c r="H36" s="8"/>
      <c r="I36" s="8"/>
      <c r="J36" s="8"/>
      <c r="K36" s="8"/>
      <c r="L36" s="8"/>
      <c r="M36" s="8"/>
      <c r="N36" s="8"/>
      <c r="O36" s="8"/>
      <c r="P36" s="8"/>
      <c r="Q36" s="12"/>
      <c r="R36" s="27">
        <f t="shared" si="9"/>
        <v>0</v>
      </c>
      <c r="S36" s="96" t="str">
        <f t="shared" si="10"/>
        <v>OK</v>
      </c>
      <c r="U36" s="8"/>
      <c r="V36" s="96" t="str">
        <f t="shared" si="4"/>
        <v>OK</v>
      </c>
      <c r="X36" s="8"/>
      <c r="Z36" s="28" t="str">
        <f t="shared" si="11"/>
        <v>OK</v>
      </c>
      <c r="AB36" s="27">
        <f t="shared" si="12"/>
        <v>0</v>
      </c>
    </row>
    <row r="37" spans="2:28" ht="15" customHeight="1">
      <c r="B37" s="29" t="s">
        <v>49</v>
      </c>
      <c r="C37" s="14" t="s">
        <v>138</v>
      </c>
      <c r="D37" s="8"/>
      <c r="E37" s="36"/>
      <c r="F37" s="8"/>
      <c r="G37" s="8"/>
      <c r="H37" s="8"/>
      <c r="I37" s="8"/>
      <c r="J37" s="8"/>
      <c r="K37" s="8"/>
      <c r="L37" s="8"/>
      <c r="M37" s="8"/>
      <c r="N37" s="8"/>
      <c r="O37" s="8"/>
      <c r="P37" s="8"/>
      <c r="Q37" s="12"/>
      <c r="R37" s="97">
        <f t="shared" si="9"/>
        <v>0</v>
      </c>
      <c r="S37" s="96" t="str">
        <f t="shared" si="10"/>
        <v>OK</v>
      </c>
      <c r="U37" s="8"/>
      <c r="V37" s="96" t="str">
        <f t="shared" si="4"/>
        <v>OK</v>
      </c>
      <c r="X37" s="8"/>
      <c r="Z37" s="28" t="str">
        <f t="shared" si="11"/>
        <v>OK</v>
      </c>
      <c r="AB37" s="27">
        <f t="shared" si="12"/>
        <v>0</v>
      </c>
    </row>
    <row r="38" spans="2:28" ht="15" customHeight="1">
      <c r="B38" s="21"/>
      <c r="C38" s="25" t="s">
        <v>20</v>
      </c>
      <c r="D38" s="122"/>
      <c r="E38" s="36"/>
      <c r="F38" s="123"/>
      <c r="G38" s="124"/>
      <c r="H38" s="124"/>
      <c r="I38" s="124"/>
      <c r="J38" s="124"/>
      <c r="K38" s="124"/>
      <c r="L38" s="124"/>
      <c r="M38" s="124"/>
      <c r="N38" s="124"/>
      <c r="O38" s="124"/>
      <c r="P38" s="122"/>
      <c r="Q38" s="12"/>
      <c r="R38" s="11"/>
      <c r="S38" s="100"/>
      <c r="U38" s="125"/>
      <c r="V38" s="100"/>
      <c r="X38" s="125"/>
      <c r="Z38" s="31"/>
      <c r="AB38" s="11"/>
    </row>
    <row r="39" spans="2:28" ht="15" customHeight="1">
      <c r="B39" s="29" t="s">
        <v>26</v>
      </c>
      <c r="C39" s="14" t="s">
        <v>104</v>
      </c>
      <c r="D39" s="8"/>
      <c r="E39" s="36"/>
      <c r="F39" s="8"/>
      <c r="G39" s="8"/>
      <c r="H39" s="8"/>
      <c r="I39" s="8"/>
      <c r="J39" s="8"/>
      <c r="K39" s="8"/>
      <c r="L39" s="8"/>
      <c r="M39" s="8"/>
      <c r="N39" s="8"/>
      <c r="O39" s="8"/>
      <c r="P39" s="8"/>
      <c r="Q39" s="12"/>
      <c r="R39" s="101">
        <f t="shared" ref="R39:R43" si="13">SUM(F39:P39)</f>
        <v>0</v>
      </c>
      <c r="S39" s="96" t="str">
        <f t="shared" ref="S39:S43" si="14">IF(R39=D39,"OK",IF(D39&lt;&gt;R39,"erreur"))</f>
        <v>OK</v>
      </c>
      <c r="U39" s="8"/>
      <c r="V39" s="96" t="str">
        <f t="shared" si="4"/>
        <v>OK</v>
      </c>
      <c r="X39" s="8"/>
      <c r="Z39" s="28" t="str">
        <f t="shared" ref="Z39:Z43" si="15">IF(D39="",IF(X39="","OK","erreur"),IF(X39&lt;&gt;"","OK","erreur"))</f>
        <v>OK</v>
      </c>
      <c r="AB39" s="27">
        <f>IFERROR(+X39*AB$61/X$61,0)</f>
        <v>0</v>
      </c>
    </row>
    <row r="40" spans="2:28" ht="15" customHeight="1">
      <c r="B40" s="29" t="s">
        <v>26</v>
      </c>
      <c r="C40" s="14" t="s">
        <v>41</v>
      </c>
      <c r="D40" s="8"/>
      <c r="E40" s="36"/>
      <c r="F40" s="8"/>
      <c r="G40" s="8"/>
      <c r="H40" s="8"/>
      <c r="I40" s="8"/>
      <c r="J40" s="8"/>
      <c r="K40" s="8"/>
      <c r="L40" s="8"/>
      <c r="M40" s="8"/>
      <c r="N40" s="8"/>
      <c r="O40" s="8"/>
      <c r="P40" s="8"/>
      <c r="Q40" s="12"/>
      <c r="R40" s="27">
        <f t="shared" si="13"/>
        <v>0</v>
      </c>
      <c r="S40" s="96" t="str">
        <f t="shared" si="14"/>
        <v>OK</v>
      </c>
      <c r="U40" s="8"/>
      <c r="V40" s="96" t="str">
        <f t="shared" si="4"/>
        <v>OK</v>
      </c>
      <c r="X40" s="8"/>
      <c r="Z40" s="28" t="str">
        <f t="shared" si="15"/>
        <v>OK</v>
      </c>
      <c r="AB40" s="27">
        <f>IFERROR(+X40*AB$61/X$61,0)</f>
        <v>0</v>
      </c>
    </row>
    <row r="41" spans="2:28" ht="15" customHeight="1">
      <c r="B41" s="29" t="s">
        <v>25</v>
      </c>
      <c r="C41" s="14" t="s">
        <v>184</v>
      </c>
      <c r="D41" s="8"/>
      <c r="E41" s="36"/>
      <c r="F41" s="8"/>
      <c r="G41" s="8"/>
      <c r="H41" s="8"/>
      <c r="I41" s="8"/>
      <c r="J41" s="8"/>
      <c r="K41" s="8"/>
      <c r="L41" s="8"/>
      <c r="M41" s="8"/>
      <c r="N41" s="8"/>
      <c r="O41" s="8"/>
      <c r="P41" s="8"/>
      <c r="Q41" s="12"/>
      <c r="R41" s="27">
        <f t="shared" si="13"/>
        <v>0</v>
      </c>
      <c r="S41" s="96" t="str">
        <f t="shared" si="14"/>
        <v>OK</v>
      </c>
      <c r="U41" s="8"/>
      <c r="V41" s="96" t="str">
        <f t="shared" si="4"/>
        <v>OK</v>
      </c>
      <c r="X41" s="8"/>
      <c r="Z41" s="28" t="str">
        <f t="shared" si="15"/>
        <v>OK</v>
      </c>
      <c r="AB41" s="27">
        <f>IFERROR(+X41*AB$61/X$61,0)</f>
        <v>0</v>
      </c>
    </row>
    <row r="42" spans="2:28" ht="15" customHeight="1">
      <c r="B42" s="29" t="s">
        <v>49</v>
      </c>
      <c r="C42" s="14" t="s">
        <v>185</v>
      </c>
      <c r="D42" s="8"/>
      <c r="E42" s="36"/>
      <c r="F42" s="8"/>
      <c r="G42" s="8"/>
      <c r="H42" s="8"/>
      <c r="I42" s="8"/>
      <c r="J42" s="8"/>
      <c r="K42" s="8"/>
      <c r="L42" s="8"/>
      <c r="M42" s="8"/>
      <c r="N42" s="8"/>
      <c r="O42" s="8"/>
      <c r="P42" s="8"/>
      <c r="Q42" s="12"/>
      <c r="R42" s="27">
        <f t="shared" si="13"/>
        <v>0</v>
      </c>
      <c r="S42" s="96" t="str">
        <f t="shared" si="14"/>
        <v>OK</v>
      </c>
      <c r="U42" s="8"/>
      <c r="V42" s="96" t="str">
        <f t="shared" si="4"/>
        <v>OK</v>
      </c>
      <c r="X42" s="8"/>
      <c r="Z42" s="28" t="str">
        <f t="shared" si="15"/>
        <v>OK</v>
      </c>
      <c r="AB42" s="27">
        <f>IFERROR(+X42*AB$61/X$61,0)</f>
        <v>0</v>
      </c>
    </row>
    <row r="43" spans="2:28" ht="15" customHeight="1">
      <c r="B43" s="29" t="s">
        <v>49</v>
      </c>
      <c r="C43" s="14" t="s">
        <v>103</v>
      </c>
      <c r="D43" s="8"/>
      <c r="E43" s="36"/>
      <c r="F43" s="8"/>
      <c r="G43" s="8"/>
      <c r="H43" s="8"/>
      <c r="I43" s="8"/>
      <c r="J43" s="8"/>
      <c r="K43" s="8"/>
      <c r="L43" s="8"/>
      <c r="M43" s="8"/>
      <c r="N43" s="8"/>
      <c r="O43" s="8"/>
      <c r="P43" s="8"/>
      <c r="Q43" s="12"/>
      <c r="R43" s="27">
        <f t="shared" si="13"/>
        <v>0</v>
      </c>
      <c r="S43" s="96" t="str">
        <f t="shared" si="14"/>
        <v>OK</v>
      </c>
      <c r="U43" s="8"/>
      <c r="V43" s="96" t="str">
        <f t="shared" si="4"/>
        <v>OK</v>
      </c>
      <c r="X43" s="8"/>
      <c r="Z43" s="28" t="str">
        <f t="shared" si="15"/>
        <v>OK</v>
      </c>
      <c r="AB43" s="27">
        <f>IFERROR(+X43*AB$61/X$61,0)</f>
        <v>0</v>
      </c>
    </row>
    <row r="44" spans="2:28" ht="15" customHeight="1">
      <c r="B44" s="21" t="s">
        <v>17</v>
      </c>
      <c r="C44" s="22"/>
      <c r="D44" s="122"/>
      <c r="E44" s="36"/>
      <c r="F44" s="123"/>
      <c r="G44" s="124"/>
      <c r="H44" s="124"/>
      <c r="I44" s="124"/>
      <c r="J44" s="124"/>
      <c r="K44" s="124"/>
      <c r="L44" s="124"/>
      <c r="M44" s="124"/>
      <c r="N44" s="124"/>
      <c r="O44" s="124"/>
      <c r="P44" s="122"/>
      <c r="Q44" s="12"/>
      <c r="R44" s="11"/>
      <c r="S44" s="100"/>
      <c r="U44" s="125"/>
      <c r="V44" s="100"/>
      <c r="X44" s="126"/>
      <c r="Z44" s="31"/>
      <c r="AB44" s="11"/>
    </row>
    <row r="45" spans="2:28" ht="15" customHeight="1">
      <c r="B45" s="29" t="s">
        <v>50</v>
      </c>
      <c r="C45" s="14" t="s">
        <v>18</v>
      </c>
      <c r="D45" s="8"/>
      <c r="E45" s="36"/>
      <c r="F45" s="8"/>
      <c r="G45" s="8"/>
      <c r="H45" s="8"/>
      <c r="I45" s="8"/>
      <c r="J45" s="8"/>
      <c r="K45" s="8"/>
      <c r="L45" s="8"/>
      <c r="M45" s="8"/>
      <c r="N45" s="8"/>
      <c r="O45" s="8"/>
      <c r="P45" s="8"/>
      <c r="Q45" s="95"/>
      <c r="R45" s="27">
        <f t="shared" ref="R45:R52" si="16">SUM(F45:P45)</f>
        <v>0</v>
      </c>
      <c r="S45" s="96" t="str">
        <f t="shared" ref="S45:S52" si="17">IF(R45=D45,"OK",IF(D45&lt;&gt;R45,"erreur"))</f>
        <v>OK</v>
      </c>
      <c r="U45" s="8"/>
      <c r="V45" s="96" t="str">
        <f t="shared" si="4"/>
        <v>OK</v>
      </c>
      <c r="X45" s="8"/>
      <c r="Z45" s="28" t="str">
        <f t="shared" ref="Z45:Z52" si="18">IF(D45="",IF(X45="","OK","erreur"),IF(X45&lt;&gt;"","OK","erreur"))</f>
        <v>OK</v>
      </c>
      <c r="AB45" s="27">
        <f t="shared" ref="AB45:AB52" si="19">IFERROR(+X45*AB$61/X$61,0)</f>
        <v>0</v>
      </c>
    </row>
    <row r="46" spans="2:28" ht="15" customHeight="1">
      <c r="B46" s="29" t="s">
        <v>46</v>
      </c>
      <c r="C46" s="14" t="s">
        <v>57</v>
      </c>
      <c r="D46" s="8"/>
      <c r="E46" s="36"/>
      <c r="F46" s="8"/>
      <c r="G46" s="8"/>
      <c r="H46" s="8"/>
      <c r="I46" s="8"/>
      <c r="J46" s="8"/>
      <c r="K46" s="8"/>
      <c r="L46" s="8"/>
      <c r="M46" s="8"/>
      <c r="N46" s="8"/>
      <c r="O46" s="8"/>
      <c r="P46" s="8"/>
      <c r="Q46" s="95"/>
      <c r="R46" s="27">
        <f t="shared" si="16"/>
        <v>0</v>
      </c>
      <c r="S46" s="96" t="str">
        <f t="shared" si="17"/>
        <v>OK</v>
      </c>
      <c r="U46" s="8"/>
      <c r="V46" s="96" t="str">
        <f t="shared" si="4"/>
        <v>OK</v>
      </c>
      <c r="X46" s="8"/>
      <c r="Z46" s="28" t="str">
        <f t="shared" si="18"/>
        <v>OK</v>
      </c>
      <c r="AB46" s="27">
        <f t="shared" si="19"/>
        <v>0</v>
      </c>
    </row>
    <row r="47" spans="2:28" ht="15" customHeight="1">
      <c r="B47" s="29" t="s">
        <v>56</v>
      </c>
      <c r="C47" s="14" t="s">
        <v>58</v>
      </c>
      <c r="D47" s="8"/>
      <c r="E47" s="36"/>
      <c r="F47" s="8"/>
      <c r="G47" s="8"/>
      <c r="H47" s="8"/>
      <c r="I47" s="8"/>
      <c r="J47" s="8"/>
      <c r="K47" s="8"/>
      <c r="L47" s="8"/>
      <c r="M47" s="8"/>
      <c r="N47" s="8"/>
      <c r="O47" s="8"/>
      <c r="P47" s="8"/>
      <c r="Q47" s="95"/>
      <c r="R47" s="27">
        <f t="shared" si="16"/>
        <v>0</v>
      </c>
      <c r="S47" s="96" t="str">
        <f t="shared" si="17"/>
        <v>OK</v>
      </c>
      <c r="U47" s="8"/>
      <c r="V47" s="96" t="str">
        <f t="shared" si="4"/>
        <v>OK</v>
      </c>
      <c r="X47" s="8"/>
      <c r="Z47" s="28" t="str">
        <f t="shared" si="18"/>
        <v>OK</v>
      </c>
      <c r="AB47" s="27">
        <f t="shared" si="19"/>
        <v>0</v>
      </c>
    </row>
    <row r="48" spans="2:28" ht="15" customHeight="1">
      <c r="B48" s="29" t="s">
        <v>51</v>
      </c>
      <c r="C48" s="14" t="s">
        <v>19</v>
      </c>
      <c r="D48" s="8"/>
      <c r="E48" s="36"/>
      <c r="F48" s="8"/>
      <c r="G48" s="8"/>
      <c r="H48" s="8"/>
      <c r="I48" s="8"/>
      <c r="J48" s="8"/>
      <c r="K48" s="8"/>
      <c r="L48" s="8"/>
      <c r="M48" s="8"/>
      <c r="N48" s="8"/>
      <c r="O48" s="8"/>
      <c r="P48" s="8"/>
      <c r="Q48" s="95"/>
      <c r="R48" s="27">
        <f t="shared" si="16"/>
        <v>0</v>
      </c>
      <c r="S48" s="96" t="str">
        <f t="shared" si="17"/>
        <v>OK</v>
      </c>
      <c r="U48" s="8"/>
      <c r="V48" s="96" t="str">
        <f t="shared" si="4"/>
        <v>OK</v>
      </c>
      <c r="X48" s="8"/>
      <c r="Z48" s="28" t="str">
        <f t="shared" si="18"/>
        <v>OK</v>
      </c>
      <c r="AB48" s="27">
        <f t="shared" si="19"/>
        <v>0</v>
      </c>
    </row>
    <row r="49" spans="2:29" ht="15" customHeight="1">
      <c r="B49" s="29" t="s">
        <v>52</v>
      </c>
      <c r="C49" s="14" t="s">
        <v>108</v>
      </c>
      <c r="D49" s="8"/>
      <c r="E49" s="36"/>
      <c r="F49" s="8"/>
      <c r="G49" s="8"/>
      <c r="H49" s="8"/>
      <c r="I49" s="8"/>
      <c r="J49" s="8"/>
      <c r="K49" s="8"/>
      <c r="L49" s="8"/>
      <c r="M49" s="8"/>
      <c r="N49" s="8"/>
      <c r="O49" s="8"/>
      <c r="P49" s="8"/>
      <c r="Q49" s="95"/>
      <c r="R49" s="27">
        <f t="shared" si="16"/>
        <v>0</v>
      </c>
      <c r="S49" s="96" t="str">
        <f t="shared" si="17"/>
        <v>OK</v>
      </c>
      <c r="U49" s="8"/>
      <c r="V49" s="96" t="str">
        <f t="shared" si="4"/>
        <v>OK</v>
      </c>
      <c r="X49" s="8"/>
      <c r="Z49" s="28" t="str">
        <f t="shared" si="18"/>
        <v>OK</v>
      </c>
      <c r="AB49" s="27">
        <f t="shared" si="19"/>
        <v>0</v>
      </c>
    </row>
    <row r="50" spans="2:29" ht="15" customHeight="1">
      <c r="B50" s="29" t="s">
        <v>53</v>
      </c>
      <c r="C50" s="14" t="s">
        <v>106</v>
      </c>
      <c r="D50" s="8"/>
      <c r="E50" s="36"/>
      <c r="F50" s="8"/>
      <c r="G50" s="8"/>
      <c r="H50" s="8"/>
      <c r="I50" s="8"/>
      <c r="J50" s="8"/>
      <c r="K50" s="8"/>
      <c r="L50" s="8"/>
      <c r="M50" s="8"/>
      <c r="N50" s="8"/>
      <c r="O50" s="8"/>
      <c r="P50" s="8"/>
      <c r="Q50" s="95"/>
      <c r="R50" s="27">
        <f t="shared" si="16"/>
        <v>0</v>
      </c>
      <c r="S50" s="96" t="str">
        <f t="shared" si="17"/>
        <v>OK</v>
      </c>
      <c r="U50" s="8"/>
      <c r="V50" s="96" t="str">
        <f t="shared" si="4"/>
        <v>OK</v>
      </c>
      <c r="X50" s="8"/>
      <c r="Z50" s="28" t="str">
        <f t="shared" si="18"/>
        <v>OK</v>
      </c>
      <c r="AB50" s="27">
        <f t="shared" si="19"/>
        <v>0</v>
      </c>
    </row>
    <row r="51" spans="2:29" ht="15" customHeight="1">
      <c r="B51" s="29" t="s">
        <v>54</v>
      </c>
      <c r="C51" s="14" t="s">
        <v>107</v>
      </c>
      <c r="D51" s="8"/>
      <c r="E51" s="36"/>
      <c r="F51" s="8"/>
      <c r="G51" s="8"/>
      <c r="H51" s="8"/>
      <c r="I51" s="8"/>
      <c r="J51" s="8"/>
      <c r="K51" s="8"/>
      <c r="L51" s="8"/>
      <c r="M51" s="8"/>
      <c r="N51" s="8"/>
      <c r="O51" s="8"/>
      <c r="P51" s="8"/>
      <c r="Q51" s="95"/>
      <c r="R51" s="27">
        <f t="shared" si="16"/>
        <v>0</v>
      </c>
      <c r="S51" s="96" t="str">
        <f t="shared" si="17"/>
        <v>OK</v>
      </c>
      <c r="U51" s="8"/>
      <c r="V51" s="96" t="str">
        <f t="shared" si="4"/>
        <v>OK</v>
      </c>
      <c r="X51" s="8"/>
      <c r="Z51" s="28" t="str">
        <f t="shared" si="18"/>
        <v>OK</v>
      </c>
      <c r="AB51" s="27">
        <f t="shared" si="19"/>
        <v>0</v>
      </c>
    </row>
    <row r="52" spans="2:29" ht="15" customHeight="1">
      <c r="B52" s="29" t="s">
        <v>55</v>
      </c>
      <c r="C52" s="14" t="s">
        <v>103</v>
      </c>
      <c r="D52" s="8"/>
      <c r="E52" s="36"/>
      <c r="F52" s="8"/>
      <c r="G52" s="8"/>
      <c r="H52" s="8"/>
      <c r="I52" s="8"/>
      <c r="J52" s="8"/>
      <c r="K52" s="8"/>
      <c r="L52" s="8"/>
      <c r="M52" s="8"/>
      <c r="N52" s="8"/>
      <c r="O52" s="8"/>
      <c r="P52" s="8"/>
      <c r="Q52" s="95"/>
      <c r="R52" s="97">
        <f t="shared" si="16"/>
        <v>0</v>
      </c>
      <c r="S52" s="96" t="str">
        <f t="shared" si="17"/>
        <v>OK</v>
      </c>
      <c r="U52" s="8"/>
      <c r="V52" s="96" t="str">
        <f t="shared" si="4"/>
        <v>OK</v>
      </c>
      <c r="X52" s="8"/>
      <c r="Z52" s="28" t="str">
        <f t="shared" si="18"/>
        <v>OK</v>
      </c>
      <c r="AB52" s="27">
        <f t="shared" si="19"/>
        <v>0</v>
      </c>
    </row>
    <row r="53" spans="2:29" ht="15" customHeight="1">
      <c r="B53" s="21" t="s">
        <v>33</v>
      </c>
      <c r="C53" s="22"/>
      <c r="D53" s="122"/>
      <c r="E53" s="36"/>
      <c r="F53" s="123"/>
      <c r="G53" s="124"/>
      <c r="H53" s="124"/>
      <c r="I53" s="124"/>
      <c r="J53" s="124"/>
      <c r="K53" s="124"/>
      <c r="L53" s="124"/>
      <c r="M53" s="124"/>
      <c r="N53" s="124"/>
      <c r="O53" s="124"/>
      <c r="P53" s="122"/>
      <c r="Q53" s="12"/>
      <c r="R53" s="11"/>
      <c r="S53" s="100"/>
      <c r="U53" s="125"/>
      <c r="V53" s="100"/>
      <c r="X53" s="125"/>
      <c r="Z53" s="31"/>
      <c r="AB53" s="11"/>
    </row>
    <row r="54" spans="2:29" ht="15" customHeight="1">
      <c r="B54" s="29" t="s">
        <v>26</v>
      </c>
      <c r="C54" s="14" t="s">
        <v>104</v>
      </c>
      <c r="D54" s="8"/>
      <c r="E54" s="36"/>
      <c r="F54" s="8"/>
      <c r="G54" s="8"/>
      <c r="H54" s="8"/>
      <c r="I54" s="8"/>
      <c r="J54" s="8"/>
      <c r="K54" s="8"/>
      <c r="L54" s="8"/>
      <c r="M54" s="8"/>
      <c r="N54" s="8"/>
      <c r="O54" s="8"/>
      <c r="P54" s="8"/>
      <c r="Q54" s="95"/>
      <c r="R54" s="101">
        <f t="shared" ref="R54:R59" si="20">SUM(F54:P54)</f>
        <v>0</v>
      </c>
      <c r="S54" s="96" t="str">
        <f t="shared" ref="S54:S59" si="21">IF(R54=D54,"OK",IF(D54&lt;&gt;R54,"erreur"))</f>
        <v>OK</v>
      </c>
      <c r="U54" s="8"/>
      <c r="V54" s="96" t="str">
        <f t="shared" si="4"/>
        <v>OK</v>
      </c>
      <c r="X54" s="8"/>
      <c r="Z54" s="28" t="str">
        <f t="shared" ref="Z54:Z59" si="22">IF(D54="",IF(X54="","OK","erreur"),IF(X54&lt;&gt;"","OK","erreur"))</f>
        <v>OK</v>
      </c>
      <c r="AB54" s="27">
        <f t="shared" ref="AB54:AB59" si="23">IFERROR(+X54*AB$61/X$61,0)</f>
        <v>0</v>
      </c>
    </row>
    <row r="55" spans="2:29" ht="15" customHeight="1">
      <c r="B55" s="29" t="s">
        <v>25</v>
      </c>
      <c r="C55" s="14" t="s">
        <v>105</v>
      </c>
      <c r="D55" s="8"/>
      <c r="E55" s="36"/>
      <c r="F55" s="8"/>
      <c r="G55" s="8"/>
      <c r="H55" s="8"/>
      <c r="I55" s="8"/>
      <c r="J55" s="8"/>
      <c r="K55" s="8"/>
      <c r="L55" s="8"/>
      <c r="M55" s="8"/>
      <c r="N55" s="8"/>
      <c r="O55" s="8"/>
      <c r="P55" s="8"/>
      <c r="Q55" s="95"/>
      <c r="R55" s="27">
        <f t="shared" si="20"/>
        <v>0</v>
      </c>
      <c r="S55" s="96" t="str">
        <f t="shared" si="21"/>
        <v>OK</v>
      </c>
      <c r="U55" s="8"/>
      <c r="V55" s="96" t="str">
        <f t="shared" si="4"/>
        <v>OK</v>
      </c>
      <c r="X55" s="8"/>
      <c r="Z55" s="28" t="str">
        <f t="shared" si="22"/>
        <v>OK</v>
      </c>
      <c r="AB55" s="27">
        <f t="shared" si="23"/>
        <v>0</v>
      </c>
    </row>
    <row r="56" spans="2:29" ht="15" customHeight="1">
      <c r="B56" s="29" t="s">
        <v>49</v>
      </c>
      <c r="C56" s="14" t="s">
        <v>120</v>
      </c>
      <c r="D56" s="8"/>
      <c r="E56" s="36"/>
      <c r="F56" s="8"/>
      <c r="G56" s="8"/>
      <c r="H56" s="8"/>
      <c r="I56" s="8"/>
      <c r="J56" s="8"/>
      <c r="K56" s="8"/>
      <c r="L56" s="8"/>
      <c r="M56" s="8"/>
      <c r="N56" s="8"/>
      <c r="O56" s="8"/>
      <c r="P56" s="8"/>
      <c r="Q56" s="95"/>
      <c r="R56" s="27">
        <f t="shared" si="20"/>
        <v>0</v>
      </c>
      <c r="S56" s="96" t="str">
        <f t="shared" si="21"/>
        <v>OK</v>
      </c>
      <c r="U56" s="8"/>
      <c r="V56" s="96" t="str">
        <f t="shared" si="4"/>
        <v>OK</v>
      </c>
      <c r="X56" s="8"/>
      <c r="Z56" s="28" t="str">
        <f t="shared" si="22"/>
        <v>OK</v>
      </c>
      <c r="AB56" s="27">
        <f t="shared" si="23"/>
        <v>0</v>
      </c>
    </row>
    <row r="57" spans="2:29" ht="15" customHeight="1">
      <c r="B57" s="29" t="s">
        <v>49</v>
      </c>
      <c r="C57" s="14" t="s">
        <v>109</v>
      </c>
      <c r="D57" s="8"/>
      <c r="E57" s="36"/>
      <c r="F57" s="8"/>
      <c r="G57" s="8"/>
      <c r="H57" s="8"/>
      <c r="I57" s="8"/>
      <c r="J57" s="8"/>
      <c r="K57" s="8"/>
      <c r="L57" s="8"/>
      <c r="M57" s="8"/>
      <c r="N57" s="8"/>
      <c r="O57" s="8"/>
      <c r="P57" s="8"/>
      <c r="Q57" s="95"/>
      <c r="R57" s="27">
        <f t="shared" si="20"/>
        <v>0</v>
      </c>
      <c r="S57" s="96" t="str">
        <f t="shared" si="21"/>
        <v>OK</v>
      </c>
      <c r="U57" s="8"/>
      <c r="V57" s="96" t="str">
        <f t="shared" si="4"/>
        <v>OK</v>
      </c>
      <c r="X57" s="8"/>
      <c r="Z57" s="28" t="str">
        <f t="shared" si="22"/>
        <v>OK</v>
      </c>
      <c r="AB57" s="27">
        <f t="shared" si="23"/>
        <v>0</v>
      </c>
    </row>
    <row r="58" spans="2:29" ht="15" customHeight="1">
      <c r="B58" s="29" t="s">
        <v>49</v>
      </c>
      <c r="C58" s="14" t="s">
        <v>110</v>
      </c>
      <c r="D58" s="8"/>
      <c r="E58" s="36"/>
      <c r="F58" s="8"/>
      <c r="G58" s="8"/>
      <c r="H58" s="8"/>
      <c r="I58" s="8"/>
      <c r="J58" s="8"/>
      <c r="K58" s="8"/>
      <c r="L58" s="8"/>
      <c r="M58" s="8"/>
      <c r="N58" s="8"/>
      <c r="O58" s="8"/>
      <c r="P58" s="8"/>
      <c r="Q58" s="95"/>
      <c r="R58" s="27">
        <f t="shared" si="20"/>
        <v>0</v>
      </c>
      <c r="S58" s="96" t="str">
        <f t="shared" si="21"/>
        <v>OK</v>
      </c>
      <c r="U58" s="8"/>
      <c r="V58" s="96" t="str">
        <f t="shared" si="4"/>
        <v>OK</v>
      </c>
      <c r="X58" s="8"/>
      <c r="Z58" s="28" t="str">
        <f t="shared" si="22"/>
        <v>OK</v>
      </c>
      <c r="AB58" s="27">
        <f t="shared" si="23"/>
        <v>0</v>
      </c>
    </row>
    <row r="59" spans="2:29" ht="15" customHeight="1">
      <c r="B59" s="32" t="s">
        <v>49</v>
      </c>
      <c r="C59" s="33" t="s">
        <v>111</v>
      </c>
      <c r="D59" s="8"/>
      <c r="E59" s="36"/>
      <c r="F59" s="8"/>
      <c r="G59" s="8"/>
      <c r="H59" s="8"/>
      <c r="I59" s="8"/>
      <c r="J59" s="8"/>
      <c r="K59" s="8"/>
      <c r="L59" s="8"/>
      <c r="M59" s="8"/>
      <c r="N59" s="8"/>
      <c r="O59" s="8"/>
      <c r="P59" s="8"/>
      <c r="Q59" s="95"/>
      <c r="R59" s="27">
        <f t="shared" si="20"/>
        <v>0</v>
      </c>
      <c r="S59" s="96" t="str">
        <f t="shared" si="21"/>
        <v>OK</v>
      </c>
      <c r="U59" s="8"/>
      <c r="V59" s="96" t="str">
        <f t="shared" si="4"/>
        <v>OK</v>
      </c>
      <c r="X59" s="8"/>
      <c r="Z59" s="28" t="str">
        <f t="shared" si="22"/>
        <v>OK</v>
      </c>
      <c r="AB59" s="27">
        <f t="shared" si="23"/>
        <v>0</v>
      </c>
    </row>
    <row r="60" spans="2:29" ht="15" customHeight="1">
      <c r="D60" s="12"/>
      <c r="E60" s="36"/>
      <c r="F60" s="12"/>
      <c r="G60" s="12"/>
      <c r="H60" s="12"/>
      <c r="I60" s="12"/>
      <c r="J60" s="12"/>
      <c r="K60" s="12"/>
      <c r="L60" s="12"/>
      <c r="M60" s="12"/>
      <c r="N60" s="12"/>
      <c r="O60" s="12"/>
      <c r="P60" s="12"/>
      <c r="Q60" s="12"/>
      <c r="R60" s="12"/>
      <c r="U60" s="12"/>
      <c r="X60" s="12"/>
      <c r="Z60" s="16"/>
      <c r="AB60" s="12"/>
    </row>
    <row r="61" spans="2:29" ht="15" customHeight="1">
      <c r="B61" s="34" t="s">
        <v>23</v>
      </c>
      <c r="C61" s="35"/>
      <c r="D61" s="13">
        <f>SUM(D17:D59)</f>
        <v>0</v>
      </c>
      <c r="E61" s="36"/>
      <c r="F61" s="13">
        <f t="shared" ref="F61:P61" si="24">SUM(F17:F59)</f>
        <v>0</v>
      </c>
      <c r="G61" s="13">
        <f t="shared" si="24"/>
        <v>0</v>
      </c>
      <c r="H61" s="13">
        <f t="shared" si="24"/>
        <v>0</v>
      </c>
      <c r="I61" s="13">
        <f t="shared" si="24"/>
        <v>0</v>
      </c>
      <c r="J61" s="13">
        <f t="shared" si="24"/>
        <v>0</v>
      </c>
      <c r="K61" s="13">
        <f t="shared" si="24"/>
        <v>0</v>
      </c>
      <c r="L61" s="13">
        <f t="shared" si="24"/>
        <v>0</v>
      </c>
      <c r="M61" s="13">
        <f t="shared" si="24"/>
        <v>0</v>
      </c>
      <c r="N61" s="13">
        <f t="shared" si="24"/>
        <v>0</v>
      </c>
      <c r="O61" s="13">
        <f t="shared" si="24"/>
        <v>0</v>
      </c>
      <c r="P61" s="13">
        <f t="shared" si="24"/>
        <v>0</v>
      </c>
      <c r="Q61" s="36"/>
      <c r="R61" s="13">
        <f>SUM(R17:R59)</f>
        <v>0</v>
      </c>
      <c r="S61" s="96" t="str">
        <f>IF(R61=D61,"OK",IF(D61&lt;&gt;R61,"erreur"))</f>
        <v>OK</v>
      </c>
      <c r="U61" s="13">
        <f>SUM(U17:U59)</f>
        <v>0</v>
      </c>
      <c r="V61" s="96" t="str">
        <f t="shared" si="4"/>
        <v>OK</v>
      </c>
      <c r="X61" s="13">
        <f>SUM(X17:X59)</f>
        <v>0</v>
      </c>
      <c r="Z61" s="28" t="str">
        <f>IF(D61="",IF(X61="","OK","erreur"),IF(X61&lt;&gt;"","OK","erreur"))</f>
        <v>OK</v>
      </c>
      <c r="AB61" s="13">
        <f>+D75</f>
        <v>0</v>
      </c>
    </row>
    <row r="62" spans="2:29" ht="15" customHeight="1">
      <c r="B62" s="19"/>
      <c r="D62" s="36"/>
      <c r="E62" s="36"/>
      <c r="F62" s="36"/>
      <c r="G62" s="36"/>
      <c r="H62" s="36"/>
      <c r="I62" s="36"/>
      <c r="J62" s="36"/>
      <c r="K62" s="36"/>
      <c r="L62" s="36"/>
      <c r="M62" s="36"/>
      <c r="N62" s="36"/>
      <c r="O62" s="36"/>
      <c r="P62" s="36"/>
      <c r="Q62" s="36"/>
      <c r="R62" s="36"/>
      <c r="X62" s="37"/>
    </row>
    <row r="63" spans="2:29" ht="15" customHeight="1">
      <c r="D63" s="102" t="s">
        <v>64</v>
      </c>
      <c r="E63" s="36"/>
      <c r="F63" s="103">
        <f t="shared" ref="F63:L63" si="25">IF($R$61=0,0,+F61/$R$61)</f>
        <v>0</v>
      </c>
      <c r="G63" s="103">
        <f t="shared" si="25"/>
        <v>0</v>
      </c>
      <c r="H63" s="103">
        <f t="shared" si="25"/>
        <v>0</v>
      </c>
      <c r="I63" s="103">
        <f t="shared" si="25"/>
        <v>0</v>
      </c>
      <c r="J63" s="103">
        <f t="shared" si="25"/>
        <v>0</v>
      </c>
      <c r="K63" s="103">
        <f t="shared" si="25"/>
        <v>0</v>
      </c>
      <c r="L63" s="103">
        <f t="shared" si="25"/>
        <v>0</v>
      </c>
      <c r="M63" s="103">
        <f t="shared" ref="M63:O63" si="26">IF($R$61=0,0,+M61/$R$61)</f>
        <v>0</v>
      </c>
      <c r="N63" s="103">
        <f t="shared" si="26"/>
        <v>0</v>
      </c>
      <c r="O63" s="103">
        <f t="shared" si="26"/>
        <v>0</v>
      </c>
      <c r="P63" s="103">
        <f>IF($R$61=0,0,+P61/$R$61)</f>
        <v>0</v>
      </c>
      <c r="Q63" s="36"/>
      <c r="R63" s="104">
        <f>SUM(F63:P63)</f>
        <v>0</v>
      </c>
      <c r="X63" s="105"/>
      <c r="AB63" s="106"/>
      <c r="AC63" s="107"/>
    </row>
    <row r="64" spans="2:29" ht="15" customHeight="1">
      <c r="B64" s="19"/>
    </row>
    <row r="65" spans="2:23" ht="15" customHeight="1">
      <c r="D65" s="203" t="str">
        <f>IF(D61=R61,"",IF(D61&gt;R61,"Le total des ETP (colonne D) n'est pas reparti sur les différentes fonctions (colonnes F à P).","Le total des ETP par activité (colonnes F à P) est plus élevé que le total des ETP (colonne D)."))</f>
        <v/>
      </c>
      <c r="E65" s="203"/>
      <c r="F65" s="203"/>
      <c r="G65" s="203"/>
      <c r="H65" s="203"/>
      <c r="I65" s="203"/>
      <c r="J65" s="203"/>
      <c r="K65" s="203"/>
      <c r="L65" s="203"/>
      <c r="M65" s="203"/>
      <c r="N65" s="203"/>
      <c r="O65" s="203"/>
      <c r="P65" s="203"/>
      <c r="Q65" s="203"/>
      <c r="R65" s="203"/>
    </row>
    <row r="66" spans="2:23" ht="15" customHeight="1">
      <c r="D66" s="108"/>
      <c r="F66" s="108"/>
      <c r="G66" s="108"/>
      <c r="H66" s="108"/>
      <c r="I66" s="108"/>
      <c r="J66" s="108"/>
      <c r="K66" s="108"/>
      <c r="L66" s="108"/>
      <c r="M66" s="108"/>
      <c r="N66" s="108"/>
      <c r="O66" s="108"/>
      <c r="P66" s="108"/>
      <c r="Q66" s="108"/>
      <c r="R66" s="108"/>
    </row>
    <row r="67" spans="2:23" ht="15" customHeight="1">
      <c r="B67" s="113" t="s">
        <v>65</v>
      </c>
      <c r="C67" s="109"/>
      <c r="D67" s="110">
        <f>X61</f>
        <v>0</v>
      </c>
    </row>
    <row r="68" spans="2:23" ht="15" customHeight="1" thickBot="1">
      <c r="L68"/>
      <c r="M68"/>
      <c r="N68"/>
      <c r="O68"/>
      <c r="P68"/>
      <c r="Q68"/>
      <c r="R68"/>
    </row>
    <row r="69" spans="2:23" ht="15" customHeight="1" thickBot="1">
      <c r="B69" s="204" t="s">
        <v>70</v>
      </c>
      <c r="C69" s="205"/>
      <c r="D69" s="208"/>
      <c r="F69" s="117" t="s">
        <v>89</v>
      </c>
      <c r="G69" s="14" t="str">
        <f>IF(F70="OUI","à ne pas ajouter", "à ajouter")</f>
        <v>à ajouter</v>
      </c>
      <c r="L69"/>
      <c r="M69"/>
      <c r="N69"/>
      <c r="O69"/>
      <c r="P69"/>
      <c r="Q69"/>
      <c r="R69"/>
    </row>
    <row r="70" spans="2:23" ht="15" customHeight="1" thickBot="1">
      <c r="B70" s="206"/>
      <c r="C70" s="207"/>
      <c r="D70" s="209"/>
      <c r="F70" s="3"/>
      <c r="G70" s="133"/>
      <c r="H70" s="111"/>
      <c r="L70"/>
      <c r="M70"/>
      <c r="N70"/>
      <c r="O70"/>
      <c r="P70"/>
      <c r="Q70"/>
      <c r="R70"/>
    </row>
    <row r="71" spans="2:23" ht="15" customHeight="1" thickBot="1">
      <c r="B71" s="112"/>
      <c r="C71" s="112"/>
      <c r="D71" s="12"/>
      <c r="I71" s="102"/>
      <c r="L71"/>
      <c r="M71"/>
      <c r="N71"/>
      <c r="O71"/>
      <c r="P71"/>
      <c r="Q71"/>
      <c r="R71"/>
    </row>
    <row r="72" spans="2:23" ht="15" customHeight="1" thickBot="1">
      <c r="B72" s="204" t="s">
        <v>71</v>
      </c>
      <c r="C72" s="205"/>
      <c r="D72" s="208"/>
      <c r="F72" s="117" t="s">
        <v>90</v>
      </c>
      <c r="G72" s="14" t="str">
        <f>IF(F73="OUI","ne pas déduire", "à déduire")</f>
        <v>à déduire</v>
      </c>
      <c r="L72"/>
      <c r="M72"/>
      <c r="N72"/>
      <c r="O72"/>
      <c r="P72"/>
      <c r="Q72"/>
      <c r="R72"/>
    </row>
    <row r="73" spans="2:23" ht="15" customHeight="1" thickBot="1">
      <c r="B73" s="206"/>
      <c r="C73" s="207"/>
      <c r="D73" s="209"/>
      <c r="F73" s="3"/>
      <c r="G73" s="133"/>
      <c r="H73" s="111"/>
      <c r="L73"/>
      <c r="M73"/>
      <c r="N73"/>
      <c r="O73"/>
      <c r="P73"/>
      <c r="Q73"/>
      <c r="R73"/>
    </row>
    <row r="74" spans="2:23" ht="15" customHeight="1">
      <c r="L74"/>
      <c r="M74"/>
      <c r="N74"/>
      <c r="O74"/>
      <c r="P74"/>
      <c r="Q74"/>
      <c r="R74"/>
      <c r="S74" s="39"/>
      <c r="T74" s="39"/>
      <c r="U74" s="39"/>
      <c r="V74" s="39"/>
      <c r="W74" s="39"/>
    </row>
    <row r="75" spans="2:23" ht="15" customHeight="1">
      <c r="B75" s="113" t="s">
        <v>24</v>
      </c>
      <c r="C75" s="114"/>
      <c r="D75" s="110">
        <f>IF(F70="non",D69,0)+IF(F73="non",-D72,0)+D67</f>
        <v>0</v>
      </c>
      <c r="S75" s="39"/>
      <c r="T75" s="39"/>
      <c r="U75" s="39"/>
      <c r="V75" s="39"/>
      <c r="W75" s="39"/>
    </row>
  </sheetData>
  <sheetProtection selectLockedCells="1"/>
  <mergeCells count="30">
    <mergeCell ref="B69:C70"/>
    <mergeCell ref="B72:C73"/>
    <mergeCell ref="D69:D70"/>
    <mergeCell ref="D72:D73"/>
    <mergeCell ref="U12:U14"/>
    <mergeCell ref="G12:G14"/>
    <mergeCell ref="Z12:Z14"/>
    <mergeCell ref="X12:X14"/>
    <mergeCell ref="D65:R65"/>
    <mergeCell ref="M12:M14"/>
    <mergeCell ref="N12:N14"/>
    <mergeCell ref="O12:O14"/>
    <mergeCell ref="R12:R14"/>
    <mergeCell ref="S12:S14"/>
    <mergeCell ref="B8:C8"/>
    <mergeCell ref="V12:V14"/>
    <mergeCell ref="P12:P14"/>
    <mergeCell ref="B2:AB2"/>
    <mergeCell ref="B4:AB4"/>
    <mergeCell ref="B5:AB5"/>
    <mergeCell ref="F10:P10"/>
    <mergeCell ref="D12:D14"/>
    <mergeCell ref="D7:X7"/>
    <mergeCell ref="F12:F14"/>
    <mergeCell ref="H12:H14"/>
    <mergeCell ref="I12:I14"/>
    <mergeCell ref="J12:J14"/>
    <mergeCell ref="K12:K14"/>
    <mergeCell ref="L12:L14"/>
    <mergeCell ref="AB12:AB14"/>
  </mergeCells>
  <conditionalFormatting sqref="B2">
    <cfRule type="expression" dxfId="71" priority="5">
      <formula>$AD$2="OK"</formula>
    </cfRule>
    <cfRule type="expression" dxfId="70" priority="14">
      <formula>$AD$2="NOK"</formula>
    </cfRule>
  </conditionalFormatting>
  <conditionalFormatting sqref="D65:D66">
    <cfRule type="notContainsBlanks" dxfId="69" priority="29">
      <formula>LEN(TRIM(D65))&gt;0</formula>
    </cfRule>
  </conditionalFormatting>
  <conditionalFormatting sqref="S17:S30 Z17:Z30 S32:S37 Z32:Z37 S39:S43 Z39:Z43 S45:S52 Z45:Z52 S54:S59 Z54:Z59 Z61">
    <cfRule type="containsText" dxfId="68" priority="30" stopIfTrue="1" operator="containsText" text="OK">
      <formula>NOT(ISERROR(SEARCH("OK",S17)))</formula>
    </cfRule>
  </conditionalFormatting>
  <conditionalFormatting sqref="S17:S59 Z17:Z59 Z61 AB31 AB38 AB44">
    <cfRule type="containsText" dxfId="67" priority="31" stopIfTrue="1" operator="containsText" text="erreur">
      <formula>NOT(ISERROR(SEARCH("erreur",S17)))</formula>
    </cfRule>
  </conditionalFormatting>
  <conditionalFormatting sqref="S61">
    <cfRule type="containsText" dxfId="66" priority="27" stopIfTrue="1" operator="containsText" text="OK">
      <formula>NOT(ISERROR(SEARCH("OK",S61)))</formula>
    </cfRule>
    <cfRule type="containsText" dxfId="65" priority="28" stopIfTrue="1" operator="containsText" text="erreur">
      <formula>NOT(ISERROR(SEARCH("erreur",S61)))</formula>
    </cfRule>
  </conditionalFormatting>
  <conditionalFormatting sqref="V17:V30 V32:V37 V39:V43 V45:V52 V54:V59">
    <cfRule type="containsText" dxfId="64" priority="3" stopIfTrue="1" operator="containsText" text="OK">
      <formula>NOT(ISERROR(SEARCH("OK",V17)))</formula>
    </cfRule>
  </conditionalFormatting>
  <conditionalFormatting sqref="V17:V59">
    <cfRule type="containsText" dxfId="63" priority="4" stopIfTrue="1" operator="containsText" text="erreur">
      <formula>NOT(ISERROR(SEARCH("erreur",V17)))</formula>
    </cfRule>
  </conditionalFormatting>
  <conditionalFormatting sqref="V61">
    <cfRule type="containsText" dxfId="62" priority="1" stopIfTrue="1" operator="containsText" text="OK">
      <formula>NOT(ISERROR(SEARCH("OK",V61)))</formula>
    </cfRule>
    <cfRule type="containsText" dxfId="61" priority="2" stopIfTrue="1" operator="containsText" text="erreur">
      <formula>NOT(ISERROR(SEARCH("erreur",V61)))</formula>
    </cfRule>
  </conditionalFormatting>
  <conditionalFormatting sqref="Z17:Z59 AB31 AB38 AB44 Z61">
    <cfRule type="containsText" dxfId="60" priority="33" stopIfTrue="1" operator="containsText" text="ok">
      <formula>NOT(ISERROR(SEARCH("ok",Z17)))</formula>
    </cfRule>
  </conditionalFormatting>
  <conditionalFormatting sqref="Z17:Z61 AB31 AB38 AB44">
    <cfRule type="cellIs" dxfId="59" priority="32" stopIfTrue="1" operator="equal">
      <formula>"erreur"</formula>
    </cfRule>
  </conditionalFormatting>
  <conditionalFormatting sqref="AB53">
    <cfRule type="containsText" dxfId="58" priority="24" stopIfTrue="1" operator="containsText" text="erreur">
      <formula>NOT(ISERROR(SEARCH("erreur",AB53)))</formula>
    </cfRule>
    <cfRule type="cellIs" dxfId="57" priority="25" stopIfTrue="1" operator="equal">
      <formula>"erreur"</formula>
    </cfRule>
    <cfRule type="containsText" dxfId="56" priority="26" stopIfTrue="1" operator="containsText" text="ok">
      <formula>NOT(ISERROR(SEARCH("ok",AB53)))</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G70 F73:G73">
      <formula1>"Oui,Non"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sheetPr>
  <dimension ref="B1:AD75"/>
  <sheetViews>
    <sheetView showGridLines="0" topLeftCell="A16" zoomScale="77" zoomScaleNormal="77" workbookViewId="0">
      <selection activeCell="D66" sqref="D66"/>
    </sheetView>
  </sheetViews>
  <sheetFormatPr defaultColWidth="11.42578125" defaultRowHeight="15" customHeight="1"/>
  <cols>
    <col min="1" max="1" width="2.85546875" style="14" customWidth="1"/>
    <col min="2" max="2" width="8.5703125" style="14" customWidth="1"/>
    <col min="3" max="3" width="37.140625" style="14" customWidth="1"/>
    <col min="4" max="4" width="14.28515625" style="14" customWidth="1"/>
    <col min="5" max="5" width="2.85546875" style="14" customWidth="1"/>
    <col min="6" max="16" width="14.28515625" style="14" customWidth="1"/>
    <col min="17" max="17" width="2.85546875" style="14" customWidth="1"/>
    <col min="18" max="19" width="14.28515625" style="14" customWidth="1"/>
    <col min="20" max="20" width="2.85546875" style="14" customWidth="1"/>
    <col min="21" max="22" width="14.28515625" style="14" customWidth="1"/>
    <col min="23" max="23" width="2.85546875" style="14" customWidth="1"/>
    <col min="24" max="24" width="14.28515625" style="14" customWidth="1"/>
    <col min="25" max="25" width="2.85546875" style="14" customWidth="1"/>
    <col min="26" max="26" width="14.42578125" style="14" customWidth="1"/>
    <col min="27" max="27" width="2.85546875" style="14" customWidth="1"/>
    <col min="28" max="28" width="14.28515625" style="14" customWidth="1"/>
    <col min="29" max="29" width="2.85546875" style="14" customWidth="1"/>
    <col min="30" max="16384" width="11.42578125" style="14"/>
  </cols>
  <sheetData>
    <row r="1" spans="2:30" ht="15" customHeight="1" thickBot="1"/>
    <row r="2" spans="2:30" s="16" customFormat="1" ht="60" customHeight="1" thickBot="1">
      <c r="B2" s="185" t="s">
        <v>141</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7"/>
      <c r="AD2" s="15" t="str">
        <f>IF(AND(F70&lt;&gt;"",F73&lt;&gt;""),"OK","NOK")</f>
        <v>NOK</v>
      </c>
    </row>
    <row r="3" spans="2:30" ht="15" customHeight="1" thickBot="1"/>
    <row r="4" spans="2:30" ht="15" customHeight="1">
      <c r="B4" s="188" t="s">
        <v>68</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90"/>
    </row>
    <row r="5" spans="2:30" ht="15" customHeight="1" thickBot="1">
      <c r="B5" s="191" t="s">
        <v>190</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3"/>
    </row>
    <row r="7" spans="2:30" ht="15" customHeight="1">
      <c r="B7" s="17" t="s">
        <v>60</v>
      </c>
      <c r="C7" s="18"/>
      <c r="D7" s="213">
        <f>+'F1'!C7</f>
        <v>0</v>
      </c>
      <c r="E7" s="214"/>
      <c r="F7" s="214"/>
      <c r="G7" s="214"/>
      <c r="H7" s="214"/>
      <c r="I7" s="214"/>
      <c r="J7" s="214"/>
      <c r="K7" s="214"/>
      <c r="L7" s="214"/>
      <c r="M7" s="214"/>
      <c r="N7" s="214"/>
      <c r="O7" s="214"/>
      <c r="P7" s="214"/>
      <c r="Q7" s="214"/>
      <c r="R7" s="214"/>
      <c r="S7" s="214"/>
      <c r="T7" s="214"/>
      <c r="U7" s="214"/>
      <c r="V7" s="214"/>
      <c r="W7" s="214"/>
      <c r="X7" s="215"/>
    </row>
    <row r="8" spans="2:30" ht="15" customHeight="1">
      <c r="B8" s="216" t="s">
        <v>97</v>
      </c>
      <c r="C8" s="217"/>
      <c r="D8" s="68" t="str">
        <f>+'F1'!C23</f>
        <v>FHL</v>
      </c>
      <c r="E8" s="118"/>
      <c r="F8" s="118"/>
      <c r="G8" s="118"/>
      <c r="H8" s="118"/>
      <c r="I8" s="118"/>
      <c r="J8" s="118"/>
      <c r="K8" s="118"/>
      <c r="L8" s="118"/>
      <c r="M8" s="118"/>
      <c r="N8" s="118"/>
      <c r="O8" s="118"/>
      <c r="P8" s="118"/>
      <c r="Q8" s="118"/>
      <c r="R8" s="118"/>
      <c r="S8" s="118"/>
      <c r="T8" s="118"/>
      <c r="U8" s="118"/>
      <c r="V8" s="118"/>
      <c r="W8" s="118"/>
      <c r="X8" s="119"/>
    </row>
    <row r="9" spans="2:30" ht="15" customHeight="1" thickBot="1">
      <c r="B9" s="19"/>
      <c r="D9" s="20"/>
      <c r="F9" s="20"/>
      <c r="G9" s="20"/>
      <c r="H9" s="20"/>
    </row>
    <row r="10" spans="2:30" ht="15" customHeight="1" thickBot="1">
      <c r="F10" s="194" t="s">
        <v>61</v>
      </c>
      <c r="G10" s="195"/>
      <c r="H10" s="195"/>
      <c r="I10" s="195"/>
      <c r="J10" s="195"/>
      <c r="K10" s="195"/>
      <c r="L10" s="195"/>
      <c r="M10" s="195"/>
      <c r="N10" s="195"/>
      <c r="O10" s="195"/>
      <c r="P10" s="196"/>
      <c r="Q10" s="85"/>
      <c r="R10" s="85"/>
    </row>
    <row r="11" spans="2:30" ht="15" customHeight="1">
      <c r="D11" s="127">
        <v>1</v>
      </c>
      <c r="F11" s="127" t="s">
        <v>121</v>
      </c>
      <c r="G11" s="127" t="s">
        <v>122</v>
      </c>
      <c r="H11" s="127" t="s">
        <v>123</v>
      </c>
      <c r="I11" s="127" t="s">
        <v>124</v>
      </c>
      <c r="J11" s="127" t="s">
        <v>125</v>
      </c>
      <c r="K11" s="127" t="s">
        <v>126</v>
      </c>
      <c r="L11" s="127" t="s">
        <v>127</v>
      </c>
      <c r="M11" s="127" t="s">
        <v>128</v>
      </c>
      <c r="N11" s="127" t="s">
        <v>129</v>
      </c>
      <c r="O11" s="127" t="s">
        <v>130</v>
      </c>
      <c r="P11" s="127" t="s">
        <v>145</v>
      </c>
      <c r="R11" s="127" t="s">
        <v>131</v>
      </c>
      <c r="U11" s="127">
        <v>2</v>
      </c>
      <c r="X11" s="127">
        <v>3</v>
      </c>
      <c r="Z11" s="127">
        <v>4</v>
      </c>
      <c r="AB11" s="127" t="s">
        <v>132</v>
      </c>
    </row>
    <row r="12" spans="2:30" s="16" customFormat="1" ht="30.2" customHeight="1">
      <c r="B12" s="14"/>
      <c r="C12" s="14"/>
      <c r="D12" s="182" t="s">
        <v>74</v>
      </c>
      <c r="E12" s="14"/>
      <c r="F12" s="182" t="s">
        <v>79</v>
      </c>
      <c r="G12" s="182" t="s">
        <v>144</v>
      </c>
      <c r="H12" s="182" t="s">
        <v>80</v>
      </c>
      <c r="I12" s="182" t="s">
        <v>81</v>
      </c>
      <c r="J12" s="182" t="s">
        <v>82</v>
      </c>
      <c r="K12" s="182" t="s">
        <v>83</v>
      </c>
      <c r="L12" s="182" t="s">
        <v>84</v>
      </c>
      <c r="M12" s="182" t="s">
        <v>85</v>
      </c>
      <c r="N12" s="182" t="s">
        <v>86</v>
      </c>
      <c r="O12" s="182" t="s">
        <v>87</v>
      </c>
      <c r="P12" s="182" t="s">
        <v>88</v>
      </c>
      <c r="Q12" s="86"/>
      <c r="R12" s="179" t="s">
        <v>75</v>
      </c>
      <c r="S12" s="179" t="s">
        <v>133</v>
      </c>
      <c r="U12" s="210" t="s">
        <v>76</v>
      </c>
      <c r="V12" s="179" t="s">
        <v>134</v>
      </c>
      <c r="X12" s="182" t="s">
        <v>77</v>
      </c>
      <c r="Z12" s="200" t="s">
        <v>78</v>
      </c>
      <c r="AB12" s="179" t="s">
        <v>62</v>
      </c>
    </row>
    <row r="13" spans="2:30" s="16" customFormat="1" ht="30.2" customHeight="1">
      <c r="B13" s="14"/>
      <c r="C13" s="14"/>
      <c r="D13" s="183"/>
      <c r="E13" s="14"/>
      <c r="F13" s="183"/>
      <c r="G13" s="183"/>
      <c r="H13" s="183"/>
      <c r="I13" s="183"/>
      <c r="J13" s="183"/>
      <c r="K13" s="183"/>
      <c r="L13" s="183"/>
      <c r="M13" s="183"/>
      <c r="N13" s="183"/>
      <c r="O13" s="183"/>
      <c r="P13" s="183"/>
      <c r="Q13" s="87"/>
      <c r="R13" s="180"/>
      <c r="S13" s="180"/>
      <c r="U13" s="210"/>
      <c r="V13" s="180"/>
      <c r="X13" s="183"/>
      <c r="Z13" s="201"/>
      <c r="AB13" s="180"/>
    </row>
    <row r="14" spans="2:30" s="16" customFormat="1" ht="30.2" customHeight="1">
      <c r="B14" s="14"/>
      <c r="C14" s="14"/>
      <c r="D14" s="184"/>
      <c r="E14" s="14"/>
      <c r="F14" s="184"/>
      <c r="G14" s="184"/>
      <c r="H14" s="184"/>
      <c r="I14" s="184"/>
      <c r="J14" s="184"/>
      <c r="K14" s="184"/>
      <c r="L14" s="184"/>
      <c r="M14" s="184"/>
      <c r="N14" s="184"/>
      <c r="O14" s="184"/>
      <c r="P14" s="184"/>
      <c r="Q14" s="87"/>
      <c r="R14" s="181"/>
      <c r="S14" s="181"/>
      <c r="U14" s="210"/>
      <c r="V14" s="181"/>
      <c r="X14" s="184"/>
      <c r="Z14" s="202"/>
      <c r="AB14" s="181"/>
    </row>
    <row r="15" spans="2:30" ht="15" customHeight="1">
      <c r="B15" s="21" t="s">
        <v>63</v>
      </c>
      <c r="C15" s="22"/>
      <c r="D15" s="23"/>
      <c r="F15" s="88"/>
      <c r="G15" s="132"/>
      <c r="H15" s="89"/>
      <c r="I15" s="89"/>
      <c r="J15" s="89"/>
      <c r="K15" s="89"/>
      <c r="L15" s="89"/>
      <c r="M15" s="89"/>
      <c r="N15" s="89"/>
      <c r="O15" s="89"/>
      <c r="P15" s="90"/>
      <c r="Q15" s="91"/>
      <c r="R15" s="9"/>
      <c r="S15" s="92"/>
      <c r="U15" s="9"/>
      <c r="V15" s="92"/>
      <c r="X15" s="9"/>
      <c r="Z15" s="24"/>
      <c r="AB15" s="9"/>
    </row>
    <row r="16" spans="2:30" ht="15" customHeight="1">
      <c r="B16" s="21"/>
      <c r="C16" s="25" t="s">
        <v>0</v>
      </c>
      <c r="D16" s="23"/>
      <c r="F16" s="93"/>
      <c r="G16" s="89"/>
      <c r="H16" s="89"/>
      <c r="I16" s="89"/>
      <c r="J16" s="89"/>
      <c r="K16" s="89"/>
      <c r="L16" s="89"/>
      <c r="M16" s="89"/>
      <c r="N16" s="89"/>
      <c r="O16" s="89"/>
      <c r="P16" s="90"/>
      <c r="Q16" s="91"/>
      <c r="R16" s="9"/>
      <c r="S16" s="92"/>
      <c r="U16" s="9"/>
      <c r="V16" s="92"/>
      <c r="X16" s="9"/>
      <c r="Z16" s="24"/>
      <c r="AB16" s="9"/>
    </row>
    <row r="17" spans="2:28" ht="15" customHeight="1">
      <c r="B17" s="26"/>
      <c r="C17" s="14" t="str">
        <f>'F2 SAS'!C17</f>
        <v xml:space="preserve">Médecin </v>
      </c>
      <c r="D17" s="94"/>
      <c r="E17" s="36"/>
      <c r="F17" s="94"/>
      <c r="G17" s="94"/>
      <c r="H17" s="94"/>
      <c r="I17" s="94"/>
      <c r="J17" s="94"/>
      <c r="K17" s="94"/>
      <c r="L17" s="94"/>
      <c r="M17" s="94"/>
      <c r="N17" s="94"/>
      <c r="O17" s="94"/>
      <c r="P17" s="94"/>
      <c r="Q17" s="95"/>
      <c r="R17" s="27">
        <f>SUM(F17:P17)</f>
        <v>0</v>
      </c>
      <c r="S17" s="96" t="str">
        <f t="shared" ref="S17:S30" si="0">IF(R17=D17,"OK",IF(D17&lt;&gt;R17,"erreur"))</f>
        <v>OK</v>
      </c>
      <c r="U17" s="94"/>
      <c r="V17" s="96" t="str">
        <f>IF(R17=0,"OK",IF(AND(R17&gt;0,U17&lt;&gt;"",U17=INT(U17)),"OK","erreur"))</f>
        <v>OK</v>
      </c>
      <c r="X17" s="94"/>
      <c r="Z17" s="28" t="str">
        <f t="shared" ref="Z17:Z30" si="1">IF(D17="",IF(X17="","OK","erreur"),IF(X17&lt;&gt;"","OK","erreur"))</f>
        <v>OK</v>
      </c>
      <c r="AB17" s="27">
        <f t="shared" ref="AB17:AB30" si="2">IFERROR(+X17*AB$61/X$61,0)</f>
        <v>0</v>
      </c>
    </row>
    <row r="18" spans="2:28" ht="15" customHeight="1">
      <c r="B18" s="29" t="s">
        <v>118</v>
      </c>
      <c r="C18" s="14" t="str">
        <f>'F2 SAS'!C18</f>
        <v>Licencié en sciences hospitalières</v>
      </c>
      <c r="D18" s="94"/>
      <c r="E18" s="36"/>
      <c r="F18" s="94"/>
      <c r="G18" s="94"/>
      <c r="H18" s="94"/>
      <c r="I18" s="94"/>
      <c r="J18" s="94"/>
      <c r="K18" s="94"/>
      <c r="L18" s="94"/>
      <c r="M18" s="94"/>
      <c r="N18" s="94"/>
      <c r="O18" s="94"/>
      <c r="P18" s="94"/>
      <c r="Q18" s="95"/>
      <c r="R18" s="27">
        <f t="shared" ref="R18:R30" si="3">SUM(F18:P18)</f>
        <v>0</v>
      </c>
      <c r="S18" s="96" t="str">
        <f t="shared" si="0"/>
        <v>OK</v>
      </c>
      <c r="U18" s="94"/>
      <c r="V18" s="96" t="str">
        <f t="shared" ref="V18:V30" si="4">IF(R18=0,"OK",IF(AND(R18&gt;0,U18&lt;&gt;"",U18=INT(U18)),"OK","erreur"))</f>
        <v>OK</v>
      </c>
      <c r="X18" s="94"/>
      <c r="Z18" s="28" t="str">
        <f t="shared" si="1"/>
        <v>OK</v>
      </c>
      <c r="AB18" s="27">
        <f t="shared" si="2"/>
        <v>0</v>
      </c>
    </row>
    <row r="19" spans="2:28" ht="15" customHeight="1">
      <c r="B19" s="29" t="s">
        <v>118</v>
      </c>
      <c r="C19" s="14" t="str">
        <f>'F2 SAS'!C19</f>
        <v>Infirmier hospitalier gradué</v>
      </c>
      <c r="D19" s="94"/>
      <c r="E19" s="36"/>
      <c r="F19" s="94"/>
      <c r="G19" s="94"/>
      <c r="H19" s="94"/>
      <c r="I19" s="94"/>
      <c r="J19" s="94"/>
      <c r="K19" s="94"/>
      <c r="L19" s="94"/>
      <c r="M19" s="94"/>
      <c r="N19" s="94"/>
      <c r="O19" s="94"/>
      <c r="P19" s="94"/>
      <c r="Q19" s="95"/>
      <c r="R19" s="27">
        <f t="shared" si="3"/>
        <v>0</v>
      </c>
      <c r="S19" s="96" t="str">
        <f t="shared" si="0"/>
        <v>OK</v>
      </c>
      <c r="U19" s="94"/>
      <c r="V19" s="96" t="str">
        <f t="shared" si="4"/>
        <v>OK</v>
      </c>
      <c r="X19" s="94"/>
      <c r="Z19" s="28" t="str">
        <f t="shared" si="1"/>
        <v>OK</v>
      </c>
      <c r="AB19" s="27">
        <f t="shared" si="2"/>
        <v>0</v>
      </c>
    </row>
    <row r="20" spans="2:28" ht="15" customHeight="1">
      <c r="B20" s="29" t="s">
        <v>118</v>
      </c>
      <c r="C20" s="14" t="str">
        <f>'F2 SAS'!C20</f>
        <v>Assistant social</v>
      </c>
      <c r="D20" s="94"/>
      <c r="E20" s="36"/>
      <c r="F20" s="94"/>
      <c r="G20" s="94"/>
      <c r="H20" s="94"/>
      <c r="I20" s="94"/>
      <c r="J20" s="94"/>
      <c r="K20" s="94"/>
      <c r="L20" s="94"/>
      <c r="M20" s="94"/>
      <c r="N20" s="94"/>
      <c r="O20" s="94"/>
      <c r="P20" s="94"/>
      <c r="Q20" s="95"/>
      <c r="R20" s="27">
        <f t="shared" si="3"/>
        <v>0</v>
      </c>
      <c r="S20" s="96" t="str">
        <f t="shared" si="0"/>
        <v>OK</v>
      </c>
      <c r="U20" s="94"/>
      <c r="V20" s="96" t="str">
        <f t="shared" si="4"/>
        <v>OK</v>
      </c>
      <c r="X20" s="94"/>
      <c r="Z20" s="28" t="str">
        <f t="shared" si="1"/>
        <v>OK</v>
      </c>
      <c r="AB20" s="27">
        <f t="shared" si="2"/>
        <v>0</v>
      </c>
    </row>
    <row r="21" spans="2:28" ht="15" customHeight="1">
      <c r="B21" s="29" t="s">
        <v>118</v>
      </c>
      <c r="C21" s="14" t="str">
        <f>'F2 SAS'!C21</f>
        <v>Ergothérapeute</v>
      </c>
      <c r="D21" s="94"/>
      <c r="E21" s="36"/>
      <c r="F21" s="94"/>
      <c r="G21" s="94"/>
      <c r="H21" s="94"/>
      <c r="I21" s="94"/>
      <c r="J21" s="94"/>
      <c r="K21" s="94"/>
      <c r="L21" s="94"/>
      <c r="M21" s="94"/>
      <c r="N21" s="94"/>
      <c r="O21" s="94"/>
      <c r="P21" s="94"/>
      <c r="Q21" s="95"/>
      <c r="R21" s="27">
        <f t="shared" si="3"/>
        <v>0</v>
      </c>
      <c r="S21" s="96" t="str">
        <f t="shared" si="0"/>
        <v>OK</v>
      </c>
      <c r="U21" s="94"/>
      <c r="V21" s="96" t="str">
        <f t="shared" si="4"/>
        <v>OK</v>
      </c>
      <c r="X21" s="94"/>
      <c r="Z21" s="28" t="str">
        <f t="shared" si="1"/>
        <v>OK</v>
      </c>
      <c r="AB21" s="27">
        <f t="shared" si="2"/>
        <v>0</v>
      </c>
    </row>
    <row r="22" spans="2:28" ht="15" customHeight="1">
      <c r="B22" s="29" t="s">
        <v>118</v>
      </c>
      <c r="C22" s="14" t="str">
        <f>'F2 SAS'!C22</f>
        <v>Kinésithérapeute</v>
      </c>
      <c r="D22" s="94"/>
      <c r="E22" s="36"/>
      <c r="F22" s="94"/>
      <c r="G22" s="94"/>
      <c r="H22" s="94"/>
      <c r="I22" s="94"/>
      <c r="J22" s="94"/>
      <c r="K22" s="94"/>
      <c r="L22" s="94"/>
      <c r="M22" s="94"/>
      <c r="N22" s="94"/>
      <c r="O22" s="94"/>
      <c r="P22" s="94"/>
      <c r="Q22" s="95"/>
      <c r="R22" s="27">
        <f t="shared" si="3"/>
        <v>0</v>
      </c>
      <c r="S22" s="96" t="str">
        <f t="shared" si="0"/>
        <v>OK</v>
      </c>
      <c r="U22" s="94"/>
      <c r="V22" s="96" t="str">
        <f t="shared" si="4"/>
        <v>OK</v>
      </c>
      <c r="X22" s="94"/>
      <c r="Z22" s="28" t="str">
        <f t="shared" si="1"/>
        <v>OK</v>
      </c>
      <c r="AB22" s="27">
        <f t="shared" si="2"/>
        <v>0</v>
      </c>
    </row>
    <row r="23" spans="2:28" ht="15" customHeight="1">
      <c r="B23" s="29" t="s">
        <v>118</v>
      </c>
      <c r="C23" s="14" t="str">
        <f>'F2 SAS'!C23</f>
        <v>Psychomotricien</v>
      </c>
      <c r="D23" s="94"/>
      <c r="E23" s="36"/>
      <c r="F23" s="94"/>
      <c r="G23" s="94"/>
      <c r="H23" s="94"/>
      <c r="I23" s="94"/>
      <c r="J23" s="94"/>
      <c r="K23" s="94"/>
      <c r="L23" s="94"/>
      <c r="M23" s="94"/>
      <c r="N23" s="94"/>
      <c r="O23" s="94"/>
      <c r="P23" s="94"/>
      <c r="Q23" s="95"/>
      <c r="R23" s="27">
        <f t="shared" si="3"/>
        <v>0</v>
      </c>
      <c r="S23" s="96" t="str">
        <f t="shared" si="0"/>
        <v>OK</v>
      </c>
      <c r="U23" s="94"/>
      <c r="V23" s="96" t="str">
        <f t="shared" si="4"/>
        <v>OK</v>
      </c>
      <c r="X23" s="94"/>
      <c r="Z23" s="28" t="str">
        <f t="shared" si="1"/>
        <v>OK</v>
      </c>
      <c r="AB23" s="27">
        <f t="shared" si="2"/>
        <v>0</v>
      </c>
    </row>
    <row r="24" spans="2:28" ht="15" customHeight="1">
      <c r="B24" s="29" t="s">
        <v>118</v>
      </c>
      <c r="C24" s="14" t="str">
        <f>'F2 SAS'!C24</f>
        <v>Pédagogue curatif</v>
      </c>
      <c r="D24" s="94"/>
      <c r="E24" s="36"/>
      <c r="F24" s="94"/>
      <c r="G24" s="94"/>
      <c r="H24" s="94"/>
      <c r="I24" s="94"/>
      <c r="J24" s="94"/>
      <c r="K24" s="94"/>
      <c r="L24" s="94"/>
      <c r="M24" s="94"/>
      <c r="N24" s="94"/>
      <c r="O24" s="94"/>
      <c r="P24" s="94"/>
      <c r="Q24" s="95"/>
      <c r="R24" s="27">
        <f t="shared" si="3"/>
        <v>0</v>
      </c>
      <c r="S24" s="96" t="str">
        <f t="shared" si="0"/>
        <v>OK</v>
      </c>
      <c r="U24" s="94"/>
      <c r="V24" s="96" t="str">
        <f t="shared" si="4"/>
        <v>OK</v>
      </c>
      <c r="X24" s="94"/>
      <c r="Z24" s="28" t="str">
        <f t="shared" si="1"/>
        <v>OK</v>
      </c>
      <c r="AB24" s="27">
        <f t="shared" si="2"/>
        <v>0</v>
      </c>
    </row>
    <row r="25" spans="2:28" ht="15" customHeight="1">
      <c r="B25" s="29" t="s">
        <v>118</v>
      </c>
      <c r="C25" s="14" t="str">
        <f>'F2 SAS'!C25</f>
        <v>Diététicien</v>
      </c>
      <c r="D25" s="94"/>
      <c r="E25" s="36"/>
      <c r="F25" s="94"/>
      <c r="G25" s="94"/>
      <c r="H25" s="94"/>
      <c r="I25" s="94"/>
      <c r="J25" s="94"/>
      <c r="K25" s="94"/>
      <c r="L25" s="94"/>
      <c r="M25" s="94"/>
      <c r="N25" s="94"/>
      <c r="O25" s="94"/>
      <c r="P25" s="94"/>
      <c r="Q25" s="95"/>
      <c r="R25" s="27">
        <f t="shared" si="3"/>
        <v>0</v>
      </c>
      <c r="S25" s="96" t="str">
        <f t="shared" si="0"/>
        <v>OK</v>
      </c>
      <c r="U25" s="94"/>
      <c r="V25" s="96" t="str">
        <f t="shared" si="4"/>
        <v>OK</v>
      </c>
      <c r="X25" s="94"/>
      <c r="Z25" s="28" t="str">
        <f t="shared" si="1"/>
        <v>OK</v>
      </c>
      <c r="AB25" s="27">
        <f t="shared" si="2"/>
        <v>0</v>
      </c>
    </row>
    <row r="26" spans="2:28" ht="15" customHeight="1">
      <c r="B26" s="29" t="s">
        <v>118</v>
      </c>
      <c r="C26" s="14" t="s">
        <v>135</v>
      </c>
      <c r="D26" s="94"/>
      <c r="E26" s="36"/>
      <c r="F26" s="94"/>
      <c r="G26" s="94"/>
      <c r="H26" s="94"/>
      <c r="I26" s="94"/>
      <c r="J26" s="94"/>
      <c r="K26" s="94"/>
      <c r="L26" s="94"/>
      <c r="M26" s="94"/>
      <c r="N26" s="94"/>
      <c r="O26" s="94"/>
      <c r="P26" s="94"/>
      <c r="Q26" s="95"/>
      <c r="R26" s="27">
        <f t="shared" ref="R26" si="5">SUM(F26:P26)</f>
        <v>0</v>
      </c>
      <c r="S26" s="96" t="str">
        <f t="shared" ref="S26" si="6">IF(R26=D26,"OK",IF(D26&lt;&gt;R26,"erreur"))</f>
        <v>OK</v>
      </c>
      <c r="U26" s="94"/>
      <c r="V26" s="96" t="str">
        <f t="shared" ref="V26" si="7">IF(R26=0,"OK",IF(AND(R26&gt;0,U26&lt;&gt;"",U26=INT(U26)),"OK","erreur"))</f>
        <v>OK</v>
      </c>
      <c r="X26" s="94"/>
      <c r="Z26" s="28" t="str">
        <f t="shared" ref="Z26" si="8">IF(D26="",IF(X26="","OK","erreur"),IF(X26&lt;&gt;"","OK","erreur"))</f>
        <v>OK</v>
      </c>
      <c r="AB26" s="27">
        <f t="shared" si="2"/>
        <v>0</v>
      </c>
    </row>
    <row r="27" spans="2:28" ht="15" customHeight="1">
      <c r="B27" s="29" t="s">
        <v>117</v>
      </c>
      <c r="C27" s="14" t="str">
        <f>'F2 SAS'!C27</f>
        <v>Infirmier anesthésiste / masseur</v>
      </c>
      <c r="D27" s="94"/>
      <c r="E27" s="36"/>
      <c r="F27" s="94"/>
      <c r="G27" s="94"/>
      <c r="H27" s="94"/>
      <c r="I27" s="94"/>
      <c r="J27" s="94"/>
      <c r="K27" s="94"/>
      <c r="L27" s="94"/>
      <c r="M27" s="94"/>
      <c r="N27" s="94"/>
      <c r="O27" s="94"/>
      <c r="P27" s="94"/>
      <c r="Q27" s="95"/>
      <c r="R27" s="27">
        <f t="shared" si="3"/>
        <v>0</v>
      </c>
      <c r="S27" s="96" t="str">
        <f t="shared" si="0"/>
        <v>OK</v>
      </c>
      <c r="U27" s="94"/>
      <c r="V27" s="96" t="str">
        <f t="shared" si="4"/>
        <v>OK</v>
      </c>
      <c r="X27" s="94"/>
      <c r="Z27" s="28" t="str">
        <f t="shared" si="1"/>
        <v>OK</v>
      </c>
      <c r="AB27" s="27">
        <f t="shared" si="2"/>
        <v>0</v>
      </c>
    </row>
    <row r="28" spans="2:28" ht="15" customHeight="1">
      <c r="B28" s="29" t="s">
        <v>117</v>
      </c>
      <c r="C28" s="14" t="str">
        <f>'F2 SAS'!C28</f>
        <v>Infirmier psychiatrique</v>
      </c>
      <c r="D28" s="94"/>
      <c r="E28" s="36"/>
      <c r="F28" s="94"/>
      <c r="G28" s="94"/>
      <c r="H28" s="94"/>
      <c r="I28" s="94"/>
      <c r="J28" s="94"/>
      <c r="K28" s="94"/>
      <c r="L28" s="94"/>
      <c r="M28" s="94"/>
      <c r="N28" s="94"/>
      <c r="O28" s="94"/>
      <c r="P28" s="94"/>
      <c r="Q28" s="95"/>
      <c r="R28" s="27">
        <f t="shared" si="3"/>
        <v>0</v>
      </c>
      <c r="S28" s="96" t="str">
        <f t="shared" si="0"/>
        <v>OK</v>
      </c>
      <c r="U28" s="94"/>
      <c r="V28" s="96" t="str">
        <f t="shared" si="4"/>
        <v>OK</v>
      </c>
      <c r="X28" s="94"/>
      <c r="Z28" s="28" t="str">
        <f t="shared" si="1"/>
        <v>OK</v>
      </c>
      <c r="AB28" s="27">
        <f t="shared" si="2"/>
        <v>0</v>
      </c>
    </row>
    <row r="29" spans="2:28" ht="15" customHeight="1">
      <c r="B29" s="29" t="s">
        <v>116</v>
      </c>
      <c r="C29" s="14" t="str">
        <f>'F2 SAS'!C29</f>
        <v>Infirmier</v>
      </c>
      <c r="D29" s="94"/>
      <c r="E29" s="36"/>
      <c r="F29" s="94"/>
      <c r="G29" s="94"/>
      <c r="H29" s="94"/>
      <c r="I29" s="94"/>
      <c r="J29" s="94"/>
      <c r="K29" s="94"/>
      <c r="L29" s="94"/>
      <c r="M29" s="94"/>
      <c r="N29" s="94"/>
      <c r="O29" s="94"/>
      <c r="P29" s="94"/>
      <c r="Q29" s="95"/>
      <c r="R29" s="27">
        <f t="shared" si="3"/>
        <v>0</v>
      </c>
      <c r="S29" s="96" t="str">
        <f t="shared" si="0"/>
        <v>OK</v>
      </c>
      <c r="U29" s="94"/>
      <c r="V29" s="96" t="str">
        <f t="shared" si="4"/>
        <v>OK</v>
      </c>
      <c r="X29" s="94"/>
      <c r="Z29" s="28" t="str">
        <f t="shared" si="1"/>
        <v>OK</v>
      </c>
      <c r="AB29" s="27">
        <f t="shared" si="2"/>
        <v>0</v>
      </c>
    </row>
    <row r="30" spans="2:28" ht="15" customHeight="1">
      <c r="B30" s="29" t="s">
        <v>114</v>
      </c>
      <c r="C30" s="14" t="str">
        <f>'F2 SAS'!C30</f>
        <v>Aide soignant</v>
      </c>
      <c r="D30" s="94"/>
      <c r="E30" s="36"/>
      <c r="F30" s="94"/>
      <c r="G30" s="94"/>
      <c r="H30" s="94"/>
      <c r="I30" s="94"/>
      <c r="J30" s="94"/>
      <c r="K30" s="94"/>
      <c r="L30" s="94"/>
      <c r="M30" s="94"/>
      <c r="N30" s="94"/>
      <c r="O30" s="94"/>
      <c r="P30" s="94"/>
      <c r="Q30" s="95"/>
      <c r="R30" s="97">
        <f t="shared" si="3"/>
        <v>0</v>
      </c>
      <c r="S30" s="96" t="str">
        <f t="shared" si="0"/>
        <v>OK</v>
      </c>
      <c r="U30" s="94"/>
      <c r="V30" s="96" t="str">
        <f t="shared" si="4"/>
        <v>OK</v>
      </c>
      <c r="X30" s="94"/>
      <c r="Z30" s="28" t="str">
        <f t="shared" si="1"/>
        <v>OK</v>
      </c>
      <c r="AB30" s="27">
        <f t="shared" si="2"/>
        <v>0</v>
      </c>
    </row>
    <row r="31" spans="2:28" ht="15" customHeight="1">
      <c r="B31" s="21"/>
      <c r="C31" s="25" t="s">
        <v>12</v>
      </c>
      <c r="D31" s="30"/>
      <c r="E31" s="36"/>
      <c r="F31" s="98"/>
      <c r="G31" s="99"/>
      <c r="H31" s="99"/>
      <c r="I31" s="99"/>
      <c r="J31" s="99"/>
      <c r="K31" s="99"/>
      <c r="L31" s="99"/>
      <c r="M31" s="99"/>
      <c r="N31" s="99"/>
      <c r="O31" s="99"/>
      <c r="P31" s="30"/>
      <c r="Q31" s="12"/>
      <c r="R31" s="11"/>
      <c r="S31" s="100"/>
      <c r="U31" s="10"/>
      <c r="V31" s="100"/>
      <c r="X31" s="10"/>
      <c r="Z31" s="31"/>
      <c r="AB31" s="11"/>
    </row>
    <row r="32" spans="2:28" ht="15" customHeight="1">
      <c r="B32" s="29" t="s">
        <v>136</v>
      </c>
      <c r="C32" s="14" t="str">
        <f>'F2 SAS'!C32</f>
        <v>Universitaire psychologue</v>
      </c>
      <c r="D32" s="94"/>
      <c r="E32" s="36"/>
      <c r="F32" s="94"/>
      <c r="G32" s="94"/>
      <c r="H32" s="94"/>
      <c r="I32" s="94"/>
      <c r="J32" s="94"/>
      <c r="K32" s="94"/>
      <c r="L32" s="94"/>
      <c r="M32" s="94"/>
      <c r="N32" s="94"/>
      <c r="O32" s="94"/>
      <c r="P32" s="94"/>
      <c r="Q32" s="95"/>
      <c r="R32" s="101">
        <f t="shared" ref="R32:R37" si="9">SUM(F32:P32)</f>
        <v>0</v>
      </c>
      <c r="S32" s="96" t="str">
        <f t="shared" ref="S32:S37" si="10">IF(R32=D32,"OK",IF(D32&lt;&gt;R32,"erreur"))</f>
        <v>OK</v>
      </c>
      <c r="U32" s="94"/>
      <c r="V32" s="96" t="str">
        <f t="shared" ref="V32:V37" si="11">IF(R32=0,"OK",IF(AND(R32&gt;0,U32&lt;&gt;"",U32=INT(U32)),"OK","erreur"))</f>
        <v>OK</v>
      </c>
      <c r="X32" s="94"/>
      <c r="Z32" s="28" t="str">
        <f t="shared" ref="Z32:Z37" si="12">IF(D32="",IF(X32="","OK","erreur"),IF(X32&lt;&gt;"","OK","erreur"))</f>
        <v>OK</v>
      </c>
      <c r="AB32" s="27">
        <f t="shared" ref="AB32:AB37" si="13">IFERROR(+X32*AB$61/X$61,0)</f>
        <v>0</v>
      </c>
    </row>
    <row r="33" spans="2:28" ht="15" customHeight="1">
      <c r="B33" s="29" t="s">
        <v>118</v>
      </c>
      <c r="C33" s="14" t="str">
        <f>'F2 SAS'!C33</f>
        <v>Educateur gradué</v>
      </c>
      <c r="D33" s="94"/>
      <c r="E33" s="36"/>
      <c r="F33" s="94"/>
      <c r="G33" s="94"/>
      <c r="H33" s="94"/>
      <c r="I33" s="94"/>
      <c r="J33" s="94"/>
      <c r="K33" s="94"/>
      <c r="L33" s="94"/>
      <c r="M33" s="94"/>
      <c r="N33" s="94"/>
      <c r="O33" s="94"/>
      <c r="P33" s="94"/>
      <c r="Q33" s="95"/>
      <c r="R33" s="27">
        <f t="shared" si="9"/>
        <v>0</v>
      </c>
      <c r="S33" s="96" t="str">
        <f t="shared" si="10"/>
        <v>OK</v>
      </c>
      <c r="U33" s="94"/>
      <c r="V33" s="96" t="str">
        <f t="shared" si="11"/>
        <v>OK</v>
      </c>
      <c r="X33" s="94"/>
      <c r="Z33" s="28" t="str">
        <f t="shared" si="12"/>
        <v>OK</v>
      </c>
      <c r="AB33" s="27">
        <f t="shared" si="13"/>
        <v>0</v>
      </c>
    </row>
    <row r="34" spans="2:28" ht="15" customHeight="1">
      <c r="B34" s="29" t="s">
        <v>115</v>
      </c>
      <c r="C34" s="14" t="str">
        <f>'F2 SAS'!C34</f>
        <v>Educateur instructeur (bac)</v>
      </c>
      <c r="D34" s="94"/>
      <c r="E34" s="36"/>
      <c r="F34" s="94"/>
      <c r="G34" s="94"/>
      <c r="H34" s="94"/>
      <c r="I34" s="94"/>
      <c r="J34" s="94"/>
      <c r="K34" s="94"/>
      <c r="L34" s="94"/>
      <c r="M34" s="94"/>
      <c r="N34" s="94"/>
      <c r="O34" s="94"/>
      <c r="P34" s="94"/>
      <c r="Q34" s="12"/>
      <c r="R34" s="27">
        <f t="shared" si="9"/>
        <v>0</v>
      </c>
      <c r="S34" s="96" t="str">
        <f t="shared" si="10"/>
        <v>OK</v>
      </c>
      <c r="U34" s="94"/>
      <c r="V34" s="96" t="str">
        <f t="shared" si="11"/>
        <v>OK</v>
      </c>
      <c r="X34" s="94"/>
      <c r="Z34" s="28" t="str">
        <f t="shared" si="12"/>
        <v>OK</v>
      </c>
      <c r="AB34" s="27">
        <f t="shared" si="13"/>
        <v>0</v>
      </c>
    </row>
    <row r="35" spans="2:28" ht="15" customHeight="1">
      <c r="B35" s="29" t="s">
        <v>115</v>
      </c>
      <c r="C35" s="14" t="str">
        <f>'F2 SAS'!C35</f>
        <v>Educateur diplômé</v>
      </c>
      <c r="D35" s="94"/>
      <c r="E35" s="36"/>
      <c r="F35" s="94"/>
      <c r="G35" s="94"/>
      <c r="H35" s="94"/>
      <c r="I35" s="94"/>
      <c r="J35" s="94"/>
      <c r="K35" s="94"/>
      <c r="L35" s="94"/>
      <c r="M35" s="94"/>
      <c r="N35" s="94"/>
      <c r="O35" s="94"/>
      <c r="P35" s="94"/>
      <c r="Q35" s="12"/>
      <c r="R35" s="27">
        <f t="shared" si="9"/>
        <v>0</v>
      </c>
      <c r="S35" s="96" t="str">
        <f t="shared" si="10"/>
        <v>OK</v>
      </c>
      <c r="U35" s="94"/>
      <c r="V35" s="96" t="str">
        <f t="shared" si="11"/>
        <v>OK</v>
      </c>
      <c r="X35" s="94"/>
      <c r="Z35" s="28" t="str">
        <f t="shared" si="12"/>
        <v>OK</v>
      </c>
      <c r="AB35" s="27">
        <f t="shared" si="13"/>
        <v>0</v>
      </c>
    </row>
    <row r="36" spans="2:28" ht="15" customHeight="1">
      <c r="B36" s="29" t="s">
        <v>114</v>
      </c>
      <c r="C36" s="14" t="str">
        <f>'F2 SAS'!C36</f>
        <v>Educateur instructeur</v>
      </c>
      <c r="D36" s="94"/>
      <c r="E36" s="36"/>
      <c r="F36" s="94"/>
      <c r="G36" s="94"/>
      <c r="H36" s="94"/>
      <c r="I36" s="94"/>
      <c r="J36" s="94"/>
      <c r="K36" s="94"/>
      <c r="L36" s="94"/>
      <c r="M36" s="94"/>
      <c r="N36" s="94"/>
      <c r="O36" s="94"/>
      <c r="P36" s="94"/>
      <c r="Q36" s="12"/>
      <c r="R36" s="27">
        <f t="shared" si="9"/>
        <v>0</v>
      </c>
      <c r="S36" s="96" t="str">
        <f t="shared" si="10"/>
        <v>OK</v>
      </c>
      <c r="U36" s="94"/>
      <c r="V36" s="96" t="str">
        <f t="shared" si="11"/>
        <v>OK</v>
      </c>
      <c r="X36" s="94"/>
      <c r="Z36" s="28" t="str">
        <f t="shared" si="12"/>
        <v>OK</v>
      </c>
      <c r="AB36" s="27">
        <f t="shared" si="13"/>
        <v>0</v>
      </c>
    </row>
    <row r="37" spans="2:28" ht="15" customHeight="1">
      <c r="B37" s="29" t="s">
        <v>137</v>
      </c>
      <c r="C37" s="14" t="str">
        <f>'F2 SAS'!C37</f>
        <v>Employé non diplômé</v>
      </c>
      <c r="D37" s="94"/>
      <c r="E37" s="36"/>
      <c r="F37" s="94"/>
      <c r="G37" s="94"/>
      <c r="H37" s="94"/>
      <c r="I37" s="94"/>
      <c r="J37" s="94"/>
      <c r="K37" s="94"/>
      <c r="L37" s="94"/>
      <c r="M37" s="94"/>
      <c r="N37" s="94"/>
      <c r="O37" s="94"/>
      <c r="P37" s="94"/>
      <c r="Q37" s="12"/>
      <c r="R37" s="97">
        <f t="shared" si="9"/>
        <v>0</v>
      </c>
      <c r="S37" s="96" t="str">
        <f t="shared" si="10"/>
        <v>OK</v>
      </c>
      <c r="U37" s="94"/>
      <c r="V37" s="96" t="str">
        <f t="shared" si="11"/>
        <v>OK</v>
      </c>
      <c r="X37" s="94"/>
      <c r="Z37" s="28" t="str">
        <f t="shared" si="12"/>
        <v>OK</v>
      </c>
      <c r="AB37" s="27">
        <f t="shared" si="13"/>
        <v>0</v>
      </c>
    </row>
    <row r="38" spans="2:28" ht="15" customHeight="1">
      <c r="B38" s="21"/>
      <c r="C38" s="25" t="s">
        <v>20</v>
      </c>
      <c r="D38" s="30"/>
      <c r="E38" s="36"/>
      <c r="F38" s="98"/>
      <c r="G38" s="99"/>
      <c r="H38" s="99"/>
      <c r="I38" s="99"/>
      <c r="J38" s="99"/>
      <c r="K38" s="99"/>
      <c r="L38" s="99"/>
      <c r="M38" s="99"/>
      <c r="N38" s="99"/>
      <c r="O38" s="99"/>
      <c r="P38" s="30"/>
      <c r="Q38" s="12"/>
      <c r="R38" s="11"/>
      <c r="S38" s="100"/>
      <c r="U38" s="10"/>
      <c r="V38" s="100"/>
      <c r="X38" s="10"/>
      <c r="Z38" s="31"/>
      <c r="AB38" s="11"/>
    </row>
    <row r="39" spans="2:28" ht="15" customHeight="1">
      <c r="B39" s="29" t="s">
        <v>114</v>
      </c>
      <c r="C39" s="14" t="str">
        <f>'F2 SAS'!C39</f>
        <v>Salarié avec CATP ou CAP</v>
      </c>
      <c r="D39" s="94"/>
      <c r="E39" s="36"/>
      <c r="F39" s="94"/>
      <c r="G39" s="94"/>
      <c r="H39" s="94"/>
      <c r="I39" s="94"/>
      <c r="J39" s="94"/>
      <c r="K39" s="94"/>
      <c r="L39" s="94"/>
      <c r="M39" s="94"/>
      <c r="N39" s="94"/>
      <c r="O39" s="94"/>
      <c r="P39" s="94"/>
      <c r="Q39" s="12"/>
      <c r="R39" s="101">
        <f t="shared" ref="R39:R43" si="14">SUM(F39:P39)</f>
        <v>0</v>
      </c>
      <c r="S39" s="96" t="str">
        <f t="shared" ref="S39:S43" si="15">IF(R39=D39,"OK",IF(D39&lt;&gt;R39,"erreur"))</f>
        <v>OK</v>
      </c>
      <c r="U39" s="94"/>
      <c r="V39" s="96" t="str">
        <f t="shared" ref="V39:V43" si="16">IF(R39=0,"OK",IF(AND(R39&gt;0,U39&lt;&gt;"",U39=INT(U39)),"OK","erreur"))</f>
        <v>OK</v>
      </c>
      <c r="X39" s="94"/>
      <c r="Z39" s="28" t="str">
        <f t="shared" ref="Z39:Z43" si="17">IF(D39="",IF(X39="","OK","erreur"),IF(X39&lt;&gt;"","OK","erreur"))</f>
        <v>OK</v>
      </c>
      <c r="AB39" s="27">
        <f>IFERROR(+X39*AB$61/X$61,0)</f>
        <v>0</v>
      </c>
    </row>
    <row r="40" spans="2:28" ht="15" customHeight="1">
      <c r="B40" s="29" t="s">
        <v>114</v>
      </c>
      <c r="C40" s="14" t="str">
        <f>'F2 SAS'!C40</f>
        <v>Auxiliaire de vie/Auxiliaire économe</v>
      </c>
      <c r="D40" s="94"/>
      <c r="E40" s="36"/>
      <c r="F40" s="94"/>
      <c r="G40" s="94"/>
      <c r="H40" s="94"/>
      <c r="I40" s="94"/>
      <c r="J40" s="94"/>
      <c r="K40" s="94"/>
      <c r="L40" s="94"/>
      <c r="M40" s="94"/>
      <c r="N40" s="94"/>
      <c r="O40" s="94"/>
      <c r="P40" s="94"/>
      <c r="Q40" s="12"/>
      <c r="R40" s="27">
        <f t="shared" si="14"/>
        <v>0</v>
      </c>
      <c r="S40" s="96" t="str">
        <f t="shared" si="15"/>
        <v>OK</v>
      </c>
      <c r="U40" s="94"/>
      <c r="V40" s="96" t="str">
        <f t="shared" si="16"/>
        <v>OK</v>
      </c>
      <c r="X40" s="94"/>
      <c r="Z40" s="28" t="str">
        <f t="shared" si="17"/>
        <v>OK</v>
      </c>
      <c r="AB40" s="27">
        <f>IFERROR(+X40*AB$61/X$61,0)</f>
        <v>0</v>
      </c>
    </row>
    <row r="41" spans="2:28" ht="15" customHeight="1">
      <c r="B41" s="29" t="s">
        <v>113</v>
      </c>
      <c r="C41" s="14" t="str">
        <f>'F2 SAS'!C41</f>
        <v>Aide socio-familiale / AAQ</v>
      </c>
      <c r="D41" s="94"/>
      <c r="E41" s="36"/>
      <c r="F41" s="94"/>
      <c r="G41" s="94"/>
      <c r="H41" s="94"/>
      <c r="I41" s="94"/>
      <c r="J41" s="94"/>
      <c r="K41" s="94"/>
      <c r="L41" s="94"/>
      <c r="M41" s="94"/>
      <c r="N41" s="94"/>
      <c r="O41" s="94"/>
      <c r="P41" s="94"/>
      <c r="Q41" s="12"/>
      <c r="R41" s="27">
        <f t="shared" si="14"/>
        <v>0</v>
      </c>
      <c r="S41" s="96" t="str">
        <f t="shared" si="15"/>
        <v>OK</v>
      </c>
      <c r="U41" s="94"/>
      <c r="V41" s="96" t="str">
        <f t="shared" si="16"/>
        <v>OK</v>
      </c>
      <c r="X41" s="94"/>
      <c r="Z41" s="28" t="str">
        <f t="shared" si="17"/>
        <v>OK</v>
      </c>
      <c r="AB41" s="27">
        <f>IFERROR(+X41*AB$61/X$61,0)</f>
        <v>0</v>
      </c>
    </row>
    <row r="42" spans="2:28" ht="15" customHeight="1">
      <c r="B42" s="29" t="s">
        <v>112</v>
      </c>
      <c r="C42" s="14" t="str">
        <f>'F2 SAS'!C42</f>
        <v>Aide socio-familiale / AAQ en formation</v>
      </c>
      <c r="D42" s="94"/>
      <c r="E42" s="36"/>
      <c r="F42" s="94"/>
      <c r="G42" s="94"/>
      <c r="H42" s="94"/>
      <c r="I42" s="94"/>
      <c r="J42" s="94"/>
      <c r="K42" s="94"/>
      <c r="L42" s="94"/>
      <c r="M42" s="94"/>
      <c r="N42" s="94"/>
      <c r="O42" s="94"/>
      <c r="P42" s="94"/>
      <c r="Q42" s="12"/>
      <c r="R42" s="27">
        <f t="shared" si="14"/>
        <v>0</v>
      </c>
      <c r="S42" s="96" t="str">
        <f t="shared" si="15"/>
        <v>OK</v>
      </c>
      <c r="U42" s="94"/>
      <c r="V42" s="96" t="str">
        <f t="shared" si="16"/>
        <v>OK</v>
      </c>
      <c r="X42" s="94"/>
      <c r="Z42" s="28" t="str">
        <f t="shared" si="17"/>
        <v>OK</v>
      </c>
      <c r="AB42" s="27">
        <f>IFERROR(+X42*AB$61/X$61,0)</f>
        <v>0</v>
      </c>
    </row>
    <row r="43" spans="2:28" ht="15" customHeight="1">
      <c r="B43" s="29" t="s">
        <v>137</v>
      </c>
      <c r="C43" s="14" t="str">
        <f>'F2 SAS'!C43</f>
        <v>Salarié non diplômé</v>
      </c>
      <c r="D43" s="94"/>
      <c r="E43" s="36"/>
      <c r="F43" s="94"/>
      <c r="G43" s="94"/>
      <c r="H43" s="94"/>
      <c r="I43" s="94"/>
      <c r="J43" s="94"/>
      <c r="K43" s="94"/>
      <c r="L43" s="94"/>
      <c r="M43" s="94"/>
      <c r="N43" s="94"/>
      <c r="O43" s="94"/>
      <c r="P43" s="94"/>
      <c r="Q43" s="12"/>
      <c r="R43" s="27">
        <f t="shared" si="14"/>
        <v>0</v>
      </c>
      <c r="S43" s="96" t="str">
        <f t="shared" si="15"/>
        <v>OK</v>
      </c>
      <c r="U43" s="94"/>
      <c r="V43" s="96" t="str">
        <f t="shared" si="16"/>
        <v>OK</v>
      </c>
      <c r="X43" s="94"/>
      <c r="Z43" s="28" t="str">
        <f t="shared" si="17"/>
        <v>OK</v>
      </c>
      <c r="AB43" s="27">
        <f>IFERROR(+X43*AB$61/X$61,0)</f>
        <v>0</v>
      </c>
    </row>
    <row r="44" spans="2:28" ht="15" customHeight="1">
      <c r="B44" s="21" t="s">
        <v>17</v>
      </c>
      <c r="C44" s="22"/>
      <c r="D44" s="30"/>
      <c r="E44" s="36"/>
      <c r="F44" s="98"/>
      <c r="G44" s="99"/>
      <c r="H44" s="99"/>
      <c r="I44" s="99"/>
      <c r="J44" s="99"/>
      <c r="K44" s="99"/>
      <c r="L44" s="99"/>
      <c r="M44" s="99"/>
      <c r="N44" s="99"/>
      <c r="O44" s="99"/>
      <c r="P44" s="30"/>
      <c r="Q44" s="12"/>
      <c r="R44" s="11"/>
      <c r="S44" s="100"/>
      <c r="U44" s="10"/>
      <c r="V44" s="100"/>
      <c r="X44" s="11"/>
      <c r="Z44" s="31"/>
      <c r="AB44" s="11"/>
    </row>
    <row r="45" spans="2:28" ht="15" customHeight="1">
      <c r="B45" s="29" t="s">
        <v>136</v>
      </c>
      <c r="C45" s="14" t="str">
        <f>'F2 SAS'!C45</f>
        <v>Universitaire</v>
      </c>
      <c r="D45" s="94"/>
      <c r="E45" s="36"/>
      <c r="F45" s="94"/>
      <c r="G45" s="94"/>
      <c r="H45" s="94"/>
      <c r="I45" s="94"/>
      <c r="J45" s="94"/>
      <c r="K45" s="94"/>
      <c r="L45" s="94"/>
      <c r="M45" s="94"/>
      <c r="N45" s="94"/>
      <c r="O45" s="94"/>
      <c r="P45" s="94"/>
      <c r="Q45" s="95"/>
      <c r="R45" s="27">
        <f t="shared" ref="R45:R52" si="18">SUM(F45:P45)</f>
        <v>0</v>
      </c>
      <c r="S45" s="96" t="str">
        <f t="shared" ref="S45:S52" si="19">IF(R45=D45,"OK",IF(D45&lt;&gt;R45,"erreur"))</f>
        <v>OK</v>
      </c>
      <c r="U45" s="94"/>
      <c r="V45" s="96" t="str">
        <f t="shared" ref="V45:V52" si="20">IF(R45=0,"OK",IF(AND(R45&gt;0,U45&lt;&gt;"",U45=INT(U45)),"OK","erreur"))</f>
        <v>OK</v>
      </c>
      <c r="X45" s="94"/>
      <c r="Z45" s="28" t="str">
        <f t="shared" ref="Z45:Z52" si="21">IF(D45="",IF(X45="","OK","erreur"),IF(X45&lt;&gt;"","OK","erreur"))</f>
        <v>OK</v>
      </c>
      <c r="AB45" s="27">
        <f t="shared" ref="AB45:AB52" si="22">IFERROR(+X45*AB$61/X$61,0)</f>
        <v>0</v>
      </c>
    </row>
    <row r="46" spans="2:28" ht="15" customHeight="1">
      <c r="B46" s="29" t="s">
        <v>118</v>
      </c>
      <c r="C46" s="14" t="str">
        <f>'F2 SAS'!C46</f>
        <v>Bachelor</v>
      </c>
      <c r="D46" s="94"/>
      <c r="E46" s="36"/>
      <c r="F46" s="94"/>
      <c r="G46" s="94"/>
      <c r="H46" s="94"/>
      <c r="I46" s="94"/>
      <c r="J46" s="94"/>
      <c r="K46" s="94"/>
      <c r="L46" s="94"/>
      <c r="M46" s="94"/>
      <c r="N46" s="94"/>
      <c r="O46" s="94"/>
      <c r="P46" s="94"/>
      <c r="Q46" s="95"/>
      <c r="R46" s="27">
        <f t="shared" si="18"/>
        <v>0</v>
      </c>
      <c r="S46" s="96" t="str">
        <f t="shared" si="19"/>
        <v>OK</v>
      </c>
      <c r="U46" s="94"/>
      <c r="V46" s="96" t="str">
        <f t="shared" si="20"/>
        <v>OK</v>
      </c>
      <c r="X46" s="94"/>
      <c r="Z46" s="28" t="str">
        <f t="shared" si="21"/>
        <v>OK</v>
      </c>
      <c r="AB46" s="27">
        <f t="shared" si="22"/>
        <v>0</v>
      </c>
    </row>
    <row r="47" spans="2:28" ht="15" customHeight="1">
      <c r="B47" s="29" t="s">
        <v>116</v>
      </c>
      <c r="C47" s="14" t="str">
        <f>'F2 SAS'!C47</f>
        <v>BTS</v>
      </c>
      <c r="D47" s="94"/>
      <c r="E47" s="36"/>
      <c r="F47" s="94"/>
      <c r="G47" s="94"/>
      <c r="H47" s="94"/>
      <c r="I47" s="94"/>
      <c r="J47" s="94"/>
      <c r="K47" s="94"/>
      <c r="L47" s="94"/>
      <c r="M47" s="94"/>
      <c r="N47" s="94"/>
      <c r="O47" s="94"/>
      <c r="P47" s="94"/>
      <c r="Q47" s="95"/>
      <c r="R47" s="27">
        <f t="shared" si="18"/>
        <v>0</v>
      </c>
      <c r="S47" s="96" t="str">
        <f t="shared" si="19"/>
        <v>OK</v>
      </c>
      <c r="U47" s="94"/>
      <c r="V47" s="96" t="str">
        <f t="shared" si="20"/>
        <v>OK</v>
      </c>
      <c r="X47" s="94"/>
      <c r="Z47" s="28" t="str">
        <f t="shared" si="21"/>
        <v>OK</v>
      </c>
      <c r="AB47" s="27">
        <f t="shared" si="22"/>
        <v>0</v>
      </c>
    </row>
    <row r="48" spans="2:28" ht="15" customHeight="1">
      <c r="B48" s="29" t="s">
        <v>115</v>
      </c>
      <c r="C48" s="14" t="str">
        <f>'F2 SAS'!C48</f>
        <v>Bac</v>
      </c>
      <c r="D48" s="94"/>
      <c r="E48" s="36"/>
      <c r="F48" s="94"/>
      <c r="G48" s="94"/>
      <c r="H48" s="94"/>
      <c r="I48" s="94"/>
      <c r="J48" s="94"/>
      <c r="K48" s="94"/>
      <c r="L48" s="94"/>
      <c r="M48" s="94"/>
      <c r="N48" s="94"/>
      <c r="O48" s="94"/>
      <c r="P48" s="94"/>
      <c r="Q48" s="95"/>
      <c r="R48" s="27">
        <f t="shared" si="18"/>
        <v>0</v>
      </c>
      <c r="S48" s="96" t="str">
        <f t="shared" si="19"/>
        <v>OK</v>
      </c>
      <c r="U48" s="94"/>
      <c r="V48" s="96" t="str">
        <f t="shared" si="20"/>
        <v>OK</v>
      </c>
      <c r="X48" s="94"/>
      <c r="Z48" s="28" t="str">
        <f t="shared" si="21"/>
        <v>OK</v>
      </c>
      <c r="AB48" s="27">
        <f t="shared" si="22"/>
        <v>0</v>
      </c>
    </row>
    <row r="49" spans="2:29" ht="15" customHeight="1">
      <c r="B49" s="29" t="s">
        <v>114</v>
      </c>
      <c r="C49" s="14" t="str">
        <f>'F2 SAS'!C49</f>
        <v>Salarié avec 3ième sec. ou ens. moyen</v>
      </c>
      <c r="D49" s="94"/>
      <c r="E49" s="36"/>
      <c r="F49" s="94"/>
      <c r="G49" s="94"/>
      <c r="H49" s="94"/>
      <c r="I49" s="94"/>
      <c r="J49" s="94"/>
      <c r="K49" s="94"/>
      <c r="L49" s="94"/>
      <c r="M49" s="94"/>
      <c r="N49" s="94"/>
      <c r="O49" s="94"/>
      <c r="P49" s="94"/>
      <c r="Q49" s="95"/>
      <c r="R49" s="27">
        <f t="shared" si="18"/>
        <v>0</v>
      </c>
      <c r="S49" s="96" t="str">
        <f t="shared" si="19"/>
        <v>OK</v>
      </c>
      <c r="U49" s="94"/>
      <c r="V49" s="96" t="str">
        <f t="shared" si="20"/>
        <v>OK</v>
      </c>
      <c r="X49" s="94"/>
      <c r="Z49" s="28" t="str">
        <f t="shared" si="21"/>
        <v>OK</v>
      </c>
      <c r="AB49" s="27">
        <f t="shared" si="22"/>
        <v>0</v>
      </c>
    </row>
    <row r="50" spans="2:29" ht="15" customHeight="1">
      <c r="B50" s="29" t="s">
        <v>113</v>
      </c>
      <c r="C50" s="14" t="str">
        <f>'F2 SAS'!C50</f>
        <v>Salarié avec 5ième sec. ou 9ième moyen</v>
      </c>
      <c r="D50" s="94"/>
      <c r="E50" s="36"/>
      <c r="F50" s="94"/>
      <c r="G50" s="94"/>
      <c r="H50" s="94"/>
      <c r="I50" s="94"/>
      <c r="J50" s="94"/>
      <c r="K50" s="94"/>
      <c r="L50" s="94"/>
      <c r="M50" s="94"/>
      <c r="N50" s="94"/>
      <c r="O50" s="94"/>
      <c r="P50" s="94"/>
      <c r="Q50" s="95"/>
      <c r="R50" s="27">
        <f t="shared" si="18"/>
        <v>0</v>
      </c>
      <c r="S50" s="96" t="str">
        <f t="shared" si="19"/>
        <v>OK</v>
      </c>
      <c r="U50" s="94"/>
      <c r="V50" s="96" t="str">
        <f t="shared" si="20"/>
        <v>OK</v>
      </c>
      <c r="X50" s="94"/>
      <c r="Z50" s="28" t="str">
        <f t="shared" si="21"/>
        <v>OK</v>
      </c>
      <c r="AB50" s="27">
        <f t="shared" si="22"/>
        <v>0</v>
      </c>
    </row>
    <row r="51" spans="2:29" ht="15" customHeight="1">
      <c r="B51" s="29" t="s">
        <v>137</v>
      </c>
      <c r="C51" s="14" t="str">
        <f>'F2 SAS'!C51</f>
        <v>Salarié sans 5ième sec. ou 9ième moyen</v>
      </c>
      <c r="D51" s="94"/>
      <c r="E51" s="36"/>
      <c r="F51" s="94"/>
      <c r="G51" s="94"/>
      <c r="H51" s="94"/>
      <c r="I51" s="94"/>
      <c r="J51" s="94"/>
      <c r="K51" s="94"/>
      <c r="L51" s="94"/>
      <c r="M51" s="94"/>
      <c r="N51" s="94"/>
      <c r="O51" s="94"/>
      <c r="P51" s="94"/>
      <c r="Q51" s="95"/>
      <c r="R51" s="27">
        <f t="shared" si="18"/>
        <v>0</v>
      </c>
      <c r="S51" s="96" t="str">
        <f t="shared" si="19"/>
        <v>OK</v>
      </c>
      <c r="U51" s="94"/>
      <c r="V51" s="96" t="str">
        <f t="shared" si="20"/>
        <v>OK</v>
      </c>
      <c r="X51" s="94"/>
      <c r="Z51" s="28" t="str">
        <f t="shared" si="21"/>
        <v>OK</v>
      </c>
      <c r="AB51" s="27">
        <f t="shared" si="22"/>
        <v>0</v>
      </c>
    </row>
    <row r="52" spans="2:29" ht="15" customHeight="1">
      <c r="B52" s="29" t="s">
        <v>137</v>
      </c>
      <c r="C52" s="14" t="str">
        <f>'F2 SAS'!C52</f>
        <v>Salarié non diplômé</v>
      </c>
      <c r="D52" s="94"/>
      <c r="E52" s="36"/>
      <c r="F52" s="94"/>
      <c r="G52" s="94"/>
      <c r="H52" s="94"/>
      <c r="I52" s="94"/>
      <c r="J52" s="94"/>
      <c r="K52" s="94"/>
      <c r="L52" s="94"/>
      <c r="M52" s="94"/>
      <c r="N52" s="94"/>
      <c r="O52" s="94"/>
      <c r="P52" s="94"/>
      <c r="Q52" s="95"/>
      <c r="R52" s="97">
        <f t="shared" si="18"/>
        <v>0</v>
      </c>
      <c r="S52" s="96" t="str">
        <f t="shared" si="19"/>
        <v>OK</v>
      </c>
      <c r="U52" s="94"/>
      <c r="V52" s="96" t="str">
        <f t="shared" si="20"/>
        <v>OK</v>
      </c>
      <c r="X52" s="94"/>
      <c r="Z52" s="28" t="str">
        <f t="shared" si="21"/>
        <v>OK</v>
      </c>
      <c r="AB52" s="27">
        <f t="shared" si="22"/>
        <v>0</v>
      </c>
    </row>
    <row r="53" spans="2:29" ht="15" customHeight="1">
      <c r="B53" s="21" t="s">
        <v>33</v>
      </c>
      <c r="C53" s="22"/>
      <c r="D53" s="30"/>
      <c r="E53" s="36"/>
      <c r="F53" s="98"/>
      <c r="G53" s="99"/>
      <c r="H53" s="99"/>
      <c r="I53" s="99"/>
      <c r="J53" s="99"/>
      <c r="K53" s="99"/>
      <c r="L53" s="99"/>
      <c r="M53" s="99"/>
      <c r="N53" s="99"/>
      <c r="O53" s="99"/>
      <c r="P53" s="30"/>
      <c r="Q53" s="12"/>
      <c r="R53" s="11"/>
      <c r="S53" s="100"/>
      <c r="U53" s="10"/>
      <c r="V53" s="100"/>
      <c r="X53" s="10"/>
      <c r="Z53" s="31"/>
      <c r="AB53" s="11"/>
    </row>
    <row r="54" spans="2:29" ht="15" customHeight="1">
      <c r="B54" s="29" t="s">
        <v>114</v>
      </c>
      <c r="C54" s="14" t="str">
        <f>'F2 SAS'!C54</f>
        <v>Salarié avec CATP ou CAP</v>
      </c>
      <c r="D54" s="94"/>
      <c r="E54" s="36"/>
      <c r="F54" s="94"/>
      <c r="G54" s="94"/>
      <c r="H54" s="94"/>
      <c r="I54" s="94"/>
      <c r="J54" s="94"/>
      <c r="K54" s="94"/>
      <c r="L54" s="94"/>
      <c r="M54" s="94"/>
      <c r="N54" s="94"/>
      <c r="O54" s="94"/>
      <c r="P54" s="94"/>
      <c r="Q54" s="95"/>
      <c r="R54" s="101">
        <f t="shared" ref="R54:R59" si="23">SUM(F54:P54)</f>
        <v>0</v>
      </c>
      <c r="S54" s="96" t="str">
        <f t="shared" ref="S54:S59" si="24">IF(R54=D54,"OK",IF(D54&lt;&gt;R54,"erreur"))</f>
        <v>OK</v>
      </c>
      <c r="U54" s="94"/>
      <c r="V54" s="96" t="str">
        <f t="shared" ref="V54:V59" si="25">IF(R54=0,"OK",IF(AND(R54&gt;0,U54&lt;&gt;"",U54=INT(U54)),"OK","erreur"))</f>
        <v>OK</v>
      </c>
      <c r="X54" s="94"/>
      <c r="Z54" s="28" t="str">
        <f t="shared" ref="Z54:Z59" si="26">IF(D54="",IF(X54="","OK","erreur"),IF(X54&lt;&gt;"","OK","erreur"))</f>
        <v>OK</v>
      </c>
      <c r="AB54" s="27">
        <f t="shared" ref="AB54:AB59" si="27">IFERROR(+X54*AB$61/X$61,0)</f>
        <v>0</v>
      </c>
    </row>
    <row r="55" spans="2:29" ht="15" customHeight="1">
      <c r="B55" s="29" t="s">
        <v>112</v>
      </c>
      <c r="C55" s="14" t="str">
        <f>'F2 SAS'!C55</f>
        <v>Salarié sans CATP</v>
      </c>
      <c r="D55" s="94"/>
      <c r="E55" s="36"/>
      <c r="F55" s="94"/>
      <c r="G55" s="94"/>
      <c r="H55" s="94"/>
      <c r="I55" s="94"/>
      <c r="J55" s="94"/>
      <c r="K55" s="94"/>
      <c r="L55" s="94"/>
      <c r="M55" s="94"/>
      <c r="N55" s="94"/>
      <c r="O55" s="94"/>
      <c r="P55" s="94"/>
      <c r="Q55" s="95"/>
      <c r="R55" s="27">
        <f t="shared" si="23"/>
        <v>0</v>
      </c>
      <c r="S55" s="96" t="str">
        <f t="shared" si="24"/>
        <v>OK</v>
      </c>
      <c r="U55" s="94"/>
      <c r="V55" s="96" t="str">
        <f t="shared" si="25"/>
        <v>OK</v>
      </c>
      <c r="X55" s="94"/>
      <c r="Z55" s="28" t="str">
        <f t="shared" si="26"/>
        <v>OK</v>
      </c>
      <c r="AB55" s="27">
        <f t="shared" si="27"/>
        <v>0</v>
      </c>
    </row>
    <row r="56" spans="2:29" ht="15" customHeight="1">
      <c r="B56" s="29" t="s">
        <v>137</v>
      </c>
      <c r="C56" s="14" t="str">
        <f>'F2 SAS'!C56</f>
        <v>Salarié non diplômé - Nettoyage</v>
      </c>
      <c r="D56" s="94"/>
      <c r="E56" s="36"/>
      <c r="F56" s="94"/>
      <c r="G56" s="94"/>
      <c r="H56" s="94"/>
      <c r="I56" s="94"/>
      <c r="J56" s="94"/>
      <c r="K56" s="94"/>
      <c r="L56" s="94"/>
      <c r="M56" s="94"/>
      <c r="N56" s="94"/>
      <c r="O56" s="94"/>
      <c r="P56" s="94"/>
      <c r="Q56" s="95"/>
      <c r="R56" s="27">
        <f t="shared" si="23"/>
        <v>0</v>
      </c>
      <c r="S56" s="96" t="str">
        <f t="shared" si="24"/>
        <v>OK</v>
      </c>
      <c r="U56" s="94"/>
      <c r="V56" s="96" t="str">
        <f t="shared" si="25"/>
        <v>OK</v>
      </c>
      <c r="X56" s="94"/>
      <c r="Z56" s="28" t="str">
        <f t="shared" si="26"/>
        <v>OK</v>
      </c>
      <c r="AB56" s="27">
        <f t="shared" si="27"/>
        <v>0</v>
      </c>
    </row>
    <row r="57" spans="2:29" ht="15" customHeight="1">
      <c r="B57" s="29" t="s">
        <v>137</v>
      </c>
      <c r="C57" s="14" t="str">
        <f>'F2 SAS'!C57</f>
        <v>Salarié non diplômé - Aide cuisinière</v>
      </c>
      <c r="D57" s="94"/>
      <c r="E57" s="36"/>
      <c r="F57" s="94"/>
      <c r="G57" s="94"/>
      <c r="H57" s="94"/>
      <c r="I57" s="94"/>
      <c r="J57" s="94"/>
      <c r="K57" s="94"/>
      <c r="L57" s="94"/>
      <c r="M57" s="94"/>
      <c r="N57" s="94"/>
      <c r="O57" s="94"/>
      <c r="P57" s="94"/>
      <c r="Q57" s="95"/>
      <c r="R57" s="27">
        <f t="shared" si="23"/>
        <v>0</v>
      </c>
      <c r="S57" s="96" t="str">
        <f t="shared" si="24"/>
        <v>OK</v>
      </c>
      <c r="U57" s="94"/>
      <c r="V57" s="96" t="str">
        <f t="shared" si="25"/>
        <v>OK</v>
      </c>
      <c r="X57" s="94"/>
      <c r="Z57" s="28" t="str">
        <f t="shared" si="26"/>
        <v>OK</v>
      </c>
      <c r="AB57" s="27">
        <f t="shared" si="27"/>
        <v>0</v>
      </c>
    </row>
    <row r="58" spans="2:29" ht="15" customHeight="1">
      <c r="B58" s="29" t="s">
        <v>137</v>
      </c>
      <c r="C58" s="14" t="str">
        <f>'F2 SAS'!C58</f>
        <v>Salarié non diplômé - Lingère</v>
      </c>
      <c r="D58" s="94"/>
      <c r="E58" s="36"/>
      <c r="F58" s="94"/>
      <c r="G58" s="94"/>
      <c r="H58" s="94"/>
      <c r="I58" s="94"/>
      <c r="J58" s="94"/>
      <c r="K58" s="94"/>
      <c r="L58" s="94"/>
      <c r="M58" s="94"/>
      <c r="N58" s="94"/>
      <c r="O58" s="94"/>
      <c r="P58" s="94"/>
      <c r="Q58" s="95"/>
      <c r="R58" s="27">
        <f t="shared" si="23"/>
        <v>0</v>
      </c>
      <c r="S58" s="96" t="str">
        <f t="shared" si="24"/>
        <v>OK</v>
      </c>
      <c r="U58" s="94"/>
      <c r="V58" s="96" t="str">
        <f t="shared" si="25"/>
        <v>OK</v>
      </c>
      <c r="X58" s="94"/>
      <c r="Z58" s="28" t="str">
        <f t="shared" si="26"/>
        <v>OK</v>
      </c>
      <c r="AB58" s="27">
        <f t="shared" si="27"/>
        <v>0</v>
      </c>
    </row>
    <row r="59" spans="2:29" ht="15" customHeight="1">
      <c r="B59" s="32" t="s">
        <v>137</v>
      </c>
      <c r="C59" s="33" t="str">
        <f>'F2 SAS'!C59</f>
        <v>Salarié non diplômé - Chauffeur</v>
      </c>
      <c r="D59" s="94"/>
      <c r="E59" s="36"/>
      <c r="F59" s="94"/>
      <c r="G59" s="94"/>
      <c r="H59" s="94"/>
      <c r="I59" s="94"/>
      <c r="J59" s="94"/>
      <c r="K59" s="94"/>
      <c r="L59" s="94"/>
      <c r="M59" s="94"/>
      <c r="N59" s="94"/>
      <c r="O59" s="94"/>
      <c r="P59" s="94"/>
      <c r="Q59" s="95"/>
      <c r="R59" s="27">
        <f t="shared" si="23"/>
        <v>0</v>
      </c>
      <c r="S59" s="96" t="str">
        <f t="shared" si="24"/>
        <v>OK</v>
      </c>
      <c r="U59" s="94"/>
      <c r="V59" s="96" t="str">
        <f t="shared" si="25"/>
        <v>OK</v>
      </c>
      <c r="X59" s="94"/>
      <c r="Z59" s="28" t="str">
        <f t="shared" si="26"/>
        <v>OK</v>
      </c>
      <c r="AB59" s="27">
        <f t="shared" si="27"/>
        <v>0</v>
      </c>
    </row>
    <row r="60" spans="2:29" ht="15" customHeight="1">
      <c r="D60" s="12"/>
      <c r="E60" s="36"/>
      <c r="F60" s="12"/>
      <c r="G60" s="12"/>
      <c r="H60" s="12"/>
      <c r="I60" s="12"/>
      <c r="J60" s="12"/>
      <c r="K60" s="12"/>
      <c r="L60" s="12"/>
      <c r="M60" s="12"/>
      <c r="N60" s="12"/>
      <c r="O60" s="12"/>
      <c r="P60" s="12"/>
      <c r="Q60" s="12"/>
      <c r="R60" s="12"/>
      <c r="U60" s="12"/>
      <c r="X60" s="12"/>
      <c r="Z60" s="16"/>
      <c r="AB60" s="12"/>
    </row>
    <row r="61" spans="2:29" ht="15" customHeight="1">
      <c r="B61" s="34" t="s">
        <v>23</v>
      </c>
      <c r="C61" s="35"/>
      <c r="D61" s="13">
        <f>SUM(D17:D59)</f>
        <v>0</v>
      </c>
      <c r="E61" s="36"/>
      <c r="F61" s="13">
        <f t="shared" ref="F61:P61" si="28">SUM(F17:F59)</f>
        <v>0</v>
      </c>
      <c r="G61" s="13">
        <f t="shared" si="28"/>
        <v>0</v>
      </c>
      <c r="H61" s="13">
        <f t="shared" si="28"/>
        <v>0</v>
      </c>
      <c r="I61" s="13">
        <f t="shared" si="28"/>
        <v>0</v>
      </c>
      <c r="J61" s="13">
        <f t="shared" si="28"/>
        <v>0</v>
      </c>
      <c r="K61" s="13">
        <f t="shared" si="28"/>
        <v>0</v>
      </c>
      <c r="L61" s="13">
        <f t="shared" si="28"/>
        <v>0</v>
      </c>
      <c r="M61" s="13">
        <f t="shared" si="28"/>
        <v>0</v>
      </c>
      <c r="N61" s="13">
        <f t="shared" si="28"/>
        <v>0</v>
      </c>
      <c r="O61" s="13">
        <f t="shared" si="28"/>
        <v>0</v>
      </c>
      <c r="P61" s="13">
        <f t="shared" si="28"/>
        <v>0</v>
      </c>
      <c r="Q61" s="36"/>
      <c r="R61" s="13">
        <f>SUM(R17:R59)</f>
        <v>0</v>
      </c>
      <c r="S61" s="96" t="str">
        <f>IF(R61=D61,"OK",IF(D61&lt;&gt;R61,"erreur"))</f>
        <v>OK</v>
      </c>
      <c r="U61" s="13">
        <f>SUM(U17:U59)</f>
        <v>0</v>
      </c>
      <c r="V61" s="96" t="str">
        <f>IF(R61=0,"OK",IF(AND(R61&gt;0,U61&lt;&gt;"",U61=INT(U61)),"OK","erreur"))</f>
        <v>OK</v>
      </c>
      <c r="X61" s="13">
        <f>SUM(X17:X59)</f>
        <v>0</v>
      </c>
      <c r="Z61" s="28" t="str">
        <f>IF(D61="",IF(X61="","OK","erreur"),IF(X61&lt;&gt;"","OK","erreur"))</f>
        <v>OK</v>
      </c>
      <c r="AB61" s="13">
        <f>+D75</f>
        <v>0</v>
      </c>
    </row>
    <row r="62" spans="2:29" ht="15" customHeight="1">
      <c r="B62" s="19"/>
      <c r="D62" s="36"/>
      <c r="E62" s="36"/>
      <c r="F62" s="36"/>
      <c r="G62" s="36"/>
      <c r="H62" s="36"/>
      <c r="I62" s="36"/>
      <c r="J62" s="36"/>
      <c r="K62" s="36"/>
      <c r="L62" s="36"/>
      <c r="M62" s="36"/>
      <c r="N62" s="36"/>
      <c r="O62" s="36"/>
      <c r="P62" s="36"/>
      <c r="Q62" s="36"/>
      <c r="R62" s="36"/>
      <c r="X62" s="37"/>
    </row>
    <row r="63" spans="2:29" ht="15" customHeight="1">
      <c r="D63" s="102" t="s">
        <v>64</v>
      </c>
      <c r="E63" s="36"/>
      <c r="F63" s="103">
        <f t="shared" ref="F63:O63" si="29">IF($R$61=0,0,+F61/$R$61)</f>
        <v>0</v>
      </c>
      <c r="G63" s="103">
        <f t="shared" si="29"/>
        <v>0</v>
      </c>
      <c r="H63" s="103">
        <f t="shared" si="29"/>
        <v>0</v>
      </c>
      <c r="I63" s="103">
        <f t="shared" si="29"/>
        <v>0</v>
      </c>
      <c r="J63" s="103">
        <f t="shared" si="29"/>
        <v>0</v>
      </c>
      <c r="K63" s="103">
        <f t="shared" si="29"/>
        <v>0</v>
      </c>
      <c r="L63" s="103">
        <f t="shared" si="29"/>
        <v>0</v>
      </c>
      <c r="M63" s="103">
        <f t="shared" si="29"/>
        <v>0</v>
      </c>
      <c r="N63" s="103">
        <f t="shared" si="29"/>
        <v>0</v>
      </c>
      <c r="O63" s="103">
        <f t="shared" si="29"/>
        <v>0</v>
      </c>
      <c r="P63" s="103">
        <f>IF($R$61=0,0,+P61/$R$61)</f>
        <v>0</v>
      </c>
      <c r="Q63" s="36"/>
      <c r="R63" s="104">
        <f>SUM(F63:P63)</f>
        <v>0</v>
      </c>
      <c r="X63" s="105"/>
      <c r="AB63" s="106"/>
      <c r="AC63" s="107"/>
    </row>
    <row r="64" spans="2:29" ht="15" customHeight="1">
      <c r="B64" s="19"/>
    </row>
    <row r="65" spans="2:23" ht="15" customHeight="1">
      <c r="D65" s="203" t="str">
        <f>IF(D61=R61,"",IF(D61&gt;R61,"Le total des ETP (colonne D) n'est pas reparti sur les différentes fonctions (colonnes F à P).","Le total des ETP par activité (colonnes F à P) est plus élevé que le total des ETP (colonne D)."))</f>
        <v/>
      </c>
      <c r="E65" s="203"/>
      <c r="F65" s="203"/>
      <c r="G65" s="203"/>
      <c r="H65" s="203"/>
      <c r="I65" s="203"/>
      <c r="J65" s="203"/>
      <c r="K65" s="203"/>
      <c r="L65" s="203"/>
      <c r="M65" s="203"/>
      <c r="N65" s="203"/>
      <c r="O65" s="203"/>
      <c r="P65" s="203"/>
      <c r="Q65" s="203"/>
      <c r="R65" s="203"/>
    </row>
    <row r="66" spans="2:23" ht="15" customHeight="1">
      <c r="D66" s="108"/>
      <c r="F66" s="108"/>
      <c r="G66" s="108"/>
      <c r="H66" s="108"/>
      <c r="I66" s="108"/>
      <c r="J66" s="108"/>
      <c r="K66" s="108"/>
      <c r="L66" s="108"/>
      <c r="M66" s="108"/>
      <c r="N66" s="108"/>
      <c r="O66" s="108"/>
      <c r="P66" s="108"/>
      <c r="Q66" s="108"/>
      <c r="R66" s="108"/>
    </row>
    <row r="67" spans="2:23" ht="15" customHeight="1">
      <c r="B67" s="113" t="s">
        <v>65</v>
      </c>
      <c r="C67" s="109"/>
      <c r="D67" s="110">
        <f>X61</f>
        <v>0</v>
      </c>
    </row>
    <row r="68" spans="2:23" ht="15" customHeight="1" thickBot="1">
      <c r="L68"/>
      <c r="M68"/>
      <c r="N68"/>
      <c r="O68"/>
      <c r="P68"/>
      <c r="Q68"/>
      <c r="R68"/>
    </row>
    <row r="69" spans="2:23" ht="15" customHeight="1" thickBot="1">
      <c r="B69" s="204" t="s">
        <v>70</v>
      </c>
      <c r="C69" s="205"/>
      <c r="D69" s="211"/>
      <c r="F69" s="117" t="s">
        <v>89</v>
      </c>
      <c r="G69" s="14" t="str">
        <f>IF(F70="OUI","à ne pas ajouter", "à ajouter")</f>
        <v>à ajouter</v>
      </c>
      <c r="L69"/>
      <c r="M69"/>
      <c r="N69"/>
      <c r="O69"/>
      <c r="P69"/>
      <c r="Q69"/>
      <c r="R69"/>
    </row>
    <row r="70" spans="2:23" ht="15" customHeight="1" thickBot="1">
      <c r="B70" s="206"/>
      <c r="C70" s="207"/>
      <c r="D70" s="212"/>
      <c r="F70" s="131"/>
      <c r="G70" s="111"/>
      <c r="L70"/>
      <c r="M70"/>
      <c r="N70"/>
      <c r="O70"/>
      <c r="P70"/>
      <c r="Q70"/>
      <c r="R70"/>
    </row>
    <row r="71" spans="2:23" ht="15" customHeight="1" thickBot="1">
      <c r="B71" s="112"/>
      <c r="C71" s="112"/>
      <c r="D71" s="12"/>
      <c r="I71" s="102"/>
      <c r="L71"/>
      <c r="M71"/>
      <c r="N71"/>
      <c r="O71"/>
      <c r="P71"/>
      <c r="Q71"/>
      <c r="R71"/>
    </row>
    <row r="72" spans="2:23" ht="15" customHeight="1" thickBot="1">
      <c r="B72" s="204" t="s">
        <v>71</v>
      </c>
      <c r="C72" s="205"/>
      <c r="D72" s="211"/>
      <c r="F72" s="117" t="s">
        <v>90</v>
      </c>
      <c r="G72" s="14" t="str">
        <f>IF(F73="OUI","ne pas déduire", "à déduire")</f>
        <v>à déduire</v>
      </c>
      <c r="L72"/>
      <c r="M72"/>
      <c r="N72"/>
      <c r="O72"/>
      <c r="P72"/>
      <c r="Q72"/>
      <c r="R72"/>
    </row>
    <row r="73" spans="2:23" ht="15" customHeight="1" thickBot="1">
      <c r="B73" s="206"/>
      <c r="C73" s="207"/>
      <c r="D73" s="212"/>
      <c r="F73" s="131"/>
      <c r="G73" s="111"/>
      <c r="H73" s="111"/>
      <c r="L73"/>
      <c r="M73"/>
      <c r="N73"/>
      <c r="O73"/>
      <c r="P73"/>
      <c r="Q73"/>
      <c r="R73"/>
    </row>
    <row r="74" spans="2:23" ht="15" customHeight="1">
      <c r="L74"/>
      <c r="M74"/>
      <c r="N74"/>
      <c r="O74"/>
      <c r="P74"/>
      <c r="Q74"/>
      <c r="R74"/>
      <c r="S74" s="39"/>
      <c r="T74" s="39"/>
      <c r="U74" s="39"/>
      <c r="V74" s="39"/>
      <c r="W74" s="39"/>
    </row>
    <row r="75" spans="2:23" ht="15" customHeight="1">
      <c r="B75" s="113" t="s">
        <v>24</v>
      </c>
      <c r="C75" s="114"/>
      <c r="D75" s="110">
        <f>IF(F70="non",D69,0)+IF(F73="non",-D72,0)+D67</f>
        <v>0</v>
      </c>
      <c r="S75" s="39"/>
      <c r="T75" s="39"/>
      <c r="U75" s="39"/>
      <c r="V75" s="39"/>
      <c r="W75" s="39"/>
    </row>
  </sheetData>
  <sheetProtection selectLockedCells="1"/>
  <mergeCells count="30">
    <mergeCell ref="B2:AB2"/>
    <mergeCell ref="B4:AB4"/>
    <mergeCell ref="B5:AB5"/>
    <mergeCell ref="D7:X7"/>
    <mergeCell ref="F10:P10"/>
    <mergeCell ref="B8:C8"/>
    <mergeCell ref="B72:C73"/>
    <mergeCell ref="D72:D73"/>
    <mergeCell ref="R12:R14"/>
    <mergeCell ref="S12:S14"/>
    <mergeCell ref="U12:U14"/>
    <mergeCell ref="K12:K14"/>
    <mergeCell ref="L12:L14"/>
    <mergeCell ref="M12:M14"/>
    <mergeCell ref="N12:N14"/>
    <mergeCell ref="G12:G14"/>
    <mergeCell ref="AB12:AB14"/>
    <mergeCell ref="D65:R65"/>
    <mergeCell ref="B69:C70"/>
    <mergeCell ref="D69:D70"/>
    <mergeCell ref="V12:V14"/>
    <mergeCell ref="X12:X14"/>
    <mergeCell ref="Z12:Z14"/>
    <mergeCell ref="O12:O14"/>
    <mergeCell ref="P12:P14"/>
    <mergeCell ref="D12:D14"/>
    <mergeCell ref="F12:F14"/>
    <mergeCell ref="H12:H14"/>
    <mergeCell ref="I12:I14"/>
    <mergeCell ref="J12:J14"/>
  </mergeCells>
  <conditionalFormatting sqref="B2">
    <cfRule type="expression" dxfId="55" priority="1">
      <formula>$AD$2="OK"</formula>
    </cfRule>
    <cfRule type="expression" dxfId="54" priority="10">
      <formula>$AD$2="NOK"</formula>
    </cfRule>
  </conditionalFormatting>
  <conditionalFormatting sqref="D65:D66">
    <cfRule type="notContainsBlanks" dxfId="53" priority="25">
      <formula>LEN(TRIM(D65))&gt;0</formula>
    </cfRule>
  </conditionalFormatting>
  <conditionalFormatting sqref="S17:S30 Z17:Z30 S32:S37 Z32:Z37 S39:S43 Z39:Z43 S45:S52 Z45:Z52 S54:S59 Z54:Z59 Z61">
    <cfRule type="containsText" dxfId="52" priority="26" stopIfTrue="1" operator="containsText" text="OK">
      <formula>NOT(ISERROR(SEARCH("OK",S17)))</formula>
    </cfRule>
  </conditionalFormatting>
  <conditionalFormatting sqref="S17:S59 Z17:Z59 Z61 AB31 AB38 AB44">
    <cfRule type="containsText" dxfId="51" priority="27" stopIfTrue="1" operator="containsText" text="erreur">
      <formula>NOT(ISERROR(SEARCH("erreur",S17)))</formula>
    </cfRule>
  </conditionalFormatting>
  <conditionalFormatting sqref="S61">
    <cfRule type="containsText" dxfId="50" priority="23" stopIfTrue="1" operator="containsText" text="OK">
      <formula>NOT(ISERROR(SEARCH("OK",S61)))</formula>
    </cfRule>
    <cfRule type="containsText" dxfId="49" priority="24" stopIfTrue="1" operator="containsText" text="erreur">
      <formula>NOT(ISERROR(SEARCH("erreur",S61)))</formula>
    </cfRule>
  </conditionalFormatting>
  <conditionalFormatting sqref="V17:V30 V32:V37 V39:V43 V45:V52 V54:V59">
    <cfRule type="containsText" dxfId="48" priority="8" stopIfTrue="1" operator="containsText" text="OK">
      <formula>NOT(ISERROR(SEARCH("OK",V17)))</formula>
    </cfRule>
  </conditionalFormatting>
  <conditionalFormatting sqref="V17:V59">
    <cfRule type="containsText" dxfId="47" priority="9" stopIfTrue="1" operator="containsText" text="erreur">
      <formula>NOT(ISERROR(SEARCH("erreur",V17)))</formula>
    </cfRule>
  </conditionalFormatting>
  <conditionalFormatting sqref="V61">
    <cfRule type="containsText" dxfId="46" priority="6" stopIfTrue="1" operator="containsText" text="OK">
      <formula>NOT(ISERROR(SEARCH("OK",V61)))</formula>
    </cfRule>
    <cfRule type="containsText" dxfId="45" priority="7" stopIfTrue="1" operator="containsText" text="erreur">
      <formula>NOT(ISERROR(SEARCH("erreur",V61)))</formula>
    </cfRule>
  </conditionalFormatting>
  <conditionalFormatting sqref="Z17:Z59 AB31 AB38 AB44 Z61">
    <cfRule type="containsText" dxfId="44" priority="29" stopIfTrue="1" operator="containsText" text="ok">
      <formula>NOT(ISERROR(SEARCH("ok",Z17)))</formula>
    </cfRule>
  </conditionalFormatting>
  <conditionalFormatting sqref="Z17:Z61 AB31 AB38 AB44">
    <cfRule type="cellIs" dxfId="43" priority="28" stopIfTrue="1" operator="equal">
      <formula>"erreur"</formula>
    </cfRule>
  </conditionalFormatting>
  <conditionalFormatting sqref="AB53">
    <cfRule type="containsText" dxfId="42" priority="20" stopIfTrue="1" operator="containsText" text="erreur">
      <formula>NOT(ISERROR(SEARCH("erreur",AB53)))</formula>
    </cfRule>
    <cfRule type="cellIs" dxfId="41" priority="21" stopIfTrue="1" operator="equal">
      <formula>"erreur"</formula>
    </cfRule>
    <cfRule type="containsText" dxfId="40" priority="22" stopIfTrue="1" operator="containsText" text="ok">
      <formula>NOT(ISERROR(SEARCH("ok",AB53)))</formula>
    </cfRule>
  </conditionalFormatting>
  <dataValidations count="2">
    <dataValidation type="list" allowBlank="1" showInputMessage="1" showErrorMessage="1" sqref="F73:G73 F70">
      <formula1>"Oui,Non"</formula1>
    </dataValidation>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sheetPr>
  <dimension ref="B1:AD76"/>
  <sheetViews>
    <sheetView showGridLines="0" topLeftCell="A4" zoomScale="74" zoomScaleNormal="74" workbookViewId="0">
      <selection activeCell="V72" sqref="V72"/>
    </sheetView>
  </sheetViews>
  <sheetFormatPr defaultColWidth="11.42578125" defaultRowHeight="15" customHeight="1"/>
  <cols>
    <col min="1" max="1" width="2.85546875" style="14" customWidth="1"/>
    <col min="2" max="2" width="8.5703125" style="14" customWidth="1"/>
    <col min="3" max="3" width="41.42578125" style="14" customWidth="1"/>
    <col min="4" max="4" width="14.28515625" style="14" customWidth="1"/>
    <col min="5" max="5" width="2.85546875" style="14" customWidth="1"/>
    <col min="6" max="6" width="17" style="14" customWidth="1"/>
    <col min="7" max="16" width="14.28515625" style="14" customWidth="1"/>
    <col min="17" max="17" width="2.85546875" style="14" customWidth="1"/>
    <col min="18" max="19" width="14.28515625" style="14" customWidth="1"/>
    <col min="20" max="20" width="2.85546875" style="14" customWidth="1"/>
    <col min="21" max="22" width="14.28515625" style="14" customWidth="1"/>
    <col min="23" max="23" width="2.85546875" style="14" customWidth="1"/>
    <col min="24" max="24" width="14.28515625" style="14" customWidth="1"/>
    <col min="25" max="25" width="2.85546875" style="14" customWidth="1"/>
    <col min="26" max="26" width="14.42578125" style="14" customWidth="1"/>
    <col min="27" max="27" width="2.85546875" style="14" customWidth="1"/>
    <col min="28" max="28" width="14.28515625" style="14" customWidth="1"/>
    <col min="29" max="29" width="2.85546875" style="14" customWidth="1"/>
    <col min="30" max="16384" width="11.42578125" style="14"/>
  </cols>
  <sheetData>
    <row r="1" spans="2:30" ht="15" customHeight="1" thickBot="1"/>
    <row r="2" spans="2:30" s="16" customFormat="1" ht="60" customHeight="1" thickBot="1">
      <c r="B2" s="185" t="s">
        <v>142</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7"/>
      <c r="AD2" s="15" t="str">
        <f>IF(AND(F70&lt;&gt;"",F73&lt;&gt;""),"OK","NOK")</f>
        <v>NOK</v>
      </c>
    </row>
    <row r="3" spans="2:30" ht="15" customHeight="1" thickBot="1"/>
    <row r="4" spans="2:30" ht="15" customHeight="1">
      <c r="B4" s="188" t="s">
        <v>68</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90"/>
    </row>
    <row r="5" spans="2:30" ht="15" customHeight="1" thickBot="1">
      <c r="B5" s="191" t="s">
        <v>190</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3"/>
    </row>
    <row r="7" spans="2:30" ht="15" customHeight="1">
      <c r="B7" s="17" t="s">
        <v>60</v>
      </c>
      <c r="C7" s="18"/>
      <c r="D7" s="197">
        <f>+'F1'!C7</f>
        <v>0</v>
      </c>
      <c r="E7" s="198"/>
      <c r="F7" s="198"/>
      <c r="G7" s="198"/>
      <c r="H7" s="198"/>
      <c r="I7" s="198"/>
      <c r="J7" s="198"/>
      <c r="K7" s="198"/>
      <c r="L7" s="198"/>
      <c r="M7" s="198"/>
      <c r="N7" s="198"/>
      <c r="O7" s="198"/>
      <c r="P7" s="198"/>
      <c r="Q7" s="198"/>
      <c r="R7" s="198"/>
      <c r="S7" s="198"/>
      <c r="T7" s="198"/>
      <c r="U7" s="198"/>
      <c r="V7" s="198"/>
      <c r="W7" s="198"/>
      <c r="X7" s="199"/>
    </row>
    <row r="8" spans="2:30" ht="15" customHeight="1">
      <c r="B8" s="220" t="s">
        <v>98</v>
      </c>
      <c r="C8" s="221"/>
      <c r="D8" s="128" t="str">
        <f>+'F1'!C25</f>
        <v>État-communal</v>
      </c>
      <c r="E8" s="129"/>
      <c r="F8" s="120"/>
      <c r="G8" s="120"/>
      <c r="H8" s="120"/>
      <c r="I8" s="120"/>
      <c r="J8" s="120"/>
      <c r="K8" s="120"/>
      <c r="L8" s="120"/>
      <c r="M8" s="120"/>
      <c r="N8" s="120"/>
      <c r="O8" s="120"/>
      <c r="P8" s="120"/>
      <c r="Q8" s="120"/>
      <c r="R8" s="120"/>
      <c r="S8" s="120"/>
      <c r="T8" s="120"/>
      <c r="U8" s="120"/>
      <c r="V8" s="120"/>
      <c r="W8" s="120"/>
      <c r="X8" s="121"/>
    </row>
    <row r="9" spans="2:30" ht="15" customHeight="1" thickBot="1">
      <c r="B9" s="19"/>
      <c r="D9" s="20"/>
      <c r="F9" s="20"/>
      <c r="G9" s="20"/>
      <c r="H9" s="20"/>
    </row>
    <row r="10" spans="2:30" ht="15" customHeight="1" thickBot="1">
      <c r="B10" s="41"/>
      <c r="F10" s="194" t="s">
        <v>61</v>
      </c>
      <c r="G10" s="195"/>
      <c r="H10" s="195"/>
      <c r="I10" s="195"/>
      <c r="J10" s="195"/>
      <c r="K10" s="195"/>
      <c r="L10" s="195"/>
      <c r="M10" s="195"/>
      <c r="N10" s="195"/>
      <c r="O10" s="195"/>
      <c r="P10" s="196"/>
      <c r="Q10" s="85"/>
      <c r="R10" s="85"/>
    </row>
    <row r="11" spans="2:30" ht="15" customHeight="1">
      <c r="D11" s="127">
        <v>1</v>
      </c>
      <c r="F11" s="127" t="s">
        <v>121</v>
      </c>
      <c r="G11" s="127" t="s">
        <v>122</v>
      </c>
      <c r="H11" s="127" t="s">
        <v>123</v>
      </c>
      <c r="I11" s="127" t="s">
        <v>124</v>
      </c>
      <c r="J11" s="127" t="s">
        <v>125</v>
      </c>
      <c r="K11" s="127" t="s">
        <v>126</v>
      </c>
      <c r="L11" s="127" t="s">
        <v>127</v>
      </c>
      <c r="M11" s="127" t="s">
        <v>128</v>
      </c>
      <c r="N11" s="127" t="s">
        <v>129</v>
      </c>
      <c r="O11" s="127" t="s">
        <v>130</v>
      </c>
      <c r="P11" s="127" t="s">
        <v>145</v>
      </c>
      <c r="R11" s="127" t="s">
        <v>131</v>
      </c>
      <c r="U11" s="127">
        <v>2</v>
      </c>
      <c r="X11" s="127">
        <v>3</v>
      </c>
      <c r="Z11" s="127">
        <v>4</v>
      </c>
      <c r="AB11" s="127" t="s">
        <v>132</v>
      </c>
    </row>
    <row r="12" spans="2:30" s="16" customFormat="1" ht="30.2" customHeight="1">
      <c r="B12" s="14"/>
      <c r="C12" s="14"/>
      <c r="D12" s="182" t="s">
        <v>74</v>
      </c>
      <c r="E12" s="14"/>
      <c r="F12" s="182" t="s">
        <v>79</v>
      </c>
      <c r="G12" s="182" t="s">
        <v>144</v>
      </c>
      <c r="H12" s="182" t="s">
        <v>80</v>
      </c>
      <c r="I12" s="182" t="s">
        <v>81</v>
      </c>
      <c r="J12" s="182" t="s">
        <v>82</v>
      </c>
      <c r="K12" s="182" t="s">
        <v>83</v>
      </c>
      <c r="L12" s="182" t="s">
        <v>84</v>
      </c>
      <c r="M12" s="182" t="s">
        <v>85</v>
      </c>
      <c r="N12" s="182" t="s">
        <v>86</v>
      </c>
      <c r="O12" s="182" t="s">
        <v>87</v>
      </c>
      <c r="P12" s="182" t="s">
        <v>88</v>
      </c>
      <c r="Q12" s="86"/>
      <c r="R12" s="179" t="s">
        <v>75</v>
      </c>
      <c r="S12" s="179" t="s">
        <v>133</v>
      </c>
      <c r="U12" s="210" t="s">
        <v>76</v>
      </c>
      <c r="V12" s="179" t="s">
        <v>134</v>
      </c>
      <c r="X12" s="182" t="s">
        <v>77</v>
      </c>
      <c r="Z12" s="200" t="s">
        <v>78</v>
      </c>
      <c r="AB12" s="179" t="s">
        <v>62</v>
      </c>
    </row>
    <row r="13" spans="2:30" s="16" customFormat="1" ht="30.2" customHeight="1">
      <c r="B13" s="14"/>
      <c r="C13" s="14"/>
      <c r="D13" s="183"/>
      <c r="E13" s="14"/>
      <c r="F13" s="183"/>
      <c r="G13" s="183"/>
      <c r="H13" s="183"/>
      <c r="I13" s="183"/>
      <c r="J13" s="183"/>
      <c r="K13" s="183"/>
      <c r="L13" s="183"/>
      <c r="M13" s="183"/>
      <c r="N13" s="183"/>
      <c r="O13" s="183"/>
      <c r="P13" s="183"/>
      <c r="Q13" s="87"/>
      <c r="R13" s="180"/>
      <c r="S13" s="180"/>
      <c r="U13" s="210"/>
      <c r="V13" s="180"/>
      <c r="X13" s="183"/>
      <c r="Z13" s="201"/>
      <c r="AB13" s="180"/>
    </row>
    <row r="14" spans="2:30" s="16" customFormat="1" ht="30.2" customHeight="1">
      <c r="B14" s="14"/>
      <c r="C14" s="14"/>
      <c r="D14" s="184"/>
      <c r="E14" s="14"/>
      <c r="F14" s="184"/>
      <c r="G14" s="184"/>
      <c r="H14" s="184"/>
      <c r="I14" s="184"/>
      <c r="J14" s="184"/>
      <c r="K14" s="184"/>
      <c r="L14" s="184"/>
      <c r="M14" s="184"/>
      <c r="N14" s="184"/>
      <c r="O14" s="184"/>
      <c r="P14" s="184"/>
      <c r="Q14" s="87"/>
      <c r="R14" s="181"/>
      <c r="S14" s="181"/>
      <c r="U14" s="210"/>
      <c r="V14" s="181"/>
      <c r="X14" s="184"/>
      <c r="Z14" s="202"/>
      <c r="AB14" s="181"/>
    </row>
    <row r="15" spans="2:30" ht="15" customHeight="1">
      <c r="B15" s="21" t="s">
        <v>63</v>
      </c>
      <c r="C15" s="22"/>
      <c r="D15" s="23"/>
      <c r="F15" s="88"/>
      <c r="G15" s="132"/>
      <c r="H15" s="89"/>
      <c r="I15" s="89"/>
      <c r="J15" s="89"/>
      <c r="K15" s="89"/>
      <c r="L15" s="89"/>
      <c r="M15" s="89"/>
      <c r="N15" s="89"/>
      <c r="O15" s="89"/>
      <c r="P15" s="90"/>
      <c r="Q15" s="91"/>
      <c r="R15" s="9"/>
      <c r="S15" s="92"/>
      <c r="U15" s="9"/>
      <c r="V15" s="92"/>
      <c r="X15" s="9"/>
      <c r="Z15" s="24"/>
      <c r="AB15" s="9"/>
    </row>
    <row r="16" spans="2:30" ht="15" customHeight="1">
      <c r="B16" s="21"/>
      <c r="C16" s="25" t="s">
        <v>0</v>
      </c>
      <c r="D16" s="23"/>
      <c r="F16" s="93"/>
      <c r="G16" s="89"/>
      <c r="H16" s="89"/>
      <c r="I16" s="89"/>
      <c r="J16" s="89"/>
      <c r="K16" s="89"/>
      <c r="L16" s="89"/>
      <c r="M16" s="89"/>
      <c r="N16" s="89"/>
      <c r="O16" s="89"/>
      <c r="P16" s="90"/>
      <c r="Q16" s="91"/>
      <c r="R16" s="9"/>
      <c r="S16" s="92"/>
      <c r="U16" s="9"/>
      <c r="V16" s="92"/>
      <c r="X16" s="9"/>
      <c r="Z16" s="24"/>
      <c r="AB16" s="9"/>
    </row>
    <row r="17" spans="2:28" ht="15" customHeight="1">
      <c r="B17" s="218"/>
      <c r="C17" s="14" t="str">
        <f>'F2 SAS'!C17</f>
        <v xml:space="preserve">Médecin </v>
      </c>
      <c r="D17" s="8"/>
      <c r="E17" s="36"/>
      <c r="F17" s="8"/>
      <c r="G17" s="8"/>
      <c r="H17" s="8"/>
      <c r="I17" s="8"/>
      <c r="J17" s="8"/>
      <c r="K17" s="8"/>
      <c r="L17" s="8"/>
      <c r="M17" s="8"/>
      <c r="N17" s="8"/>
      <c r="O17" s="8"/>
      <c r="P17" s="8"/>
      <c r="Q17" s="95"/>
      <c r="R17" s="27">
        <f>SUM(F17:P17)</f>
        <v>0</v>
      </c>
      <c r="S17" s="96" t="str">
        <f t="shared" ref="S17:S30" si="0">IF(R17=D17,"OK",IF(D17&lt;&gt;R17,"erreur"))</f>
        <v>OK</v>
      </c>
      <c r="U17" s="8"/>
      <c r="V17" s="96" t="str">
        <f>IF(R17=0,"OK",IF(AND(R17&gt;0,U17&lt;&gt;0,U17=INT(U17),INT(U17)&gt;=R17),"OK","erreur"))</f>
        <v>OK</v>
      </c>
      <c r="X17" s="8"/>
      <c r="Z17" s="28" t="str">
        <f t="shared" ref="Z17:Z30" si="1">IF(D17="",IF(X17="","OK","erreur"),IF(X17&lt;&gt;"","OK","erreur"))</f>
        <v>OK</v>
      </c>
      <c r="AB17" s="27">
        <f t="shared" ref="AB17:AB30" si="2">IFERROR(+X17*AB$61/X$61,0)</f>
        <v>0</v>
      </c>
    </row>
    <row r="18" spans="2:28" ht="15" customHeight="1">
      <c r="B18" s="219"/>
      <c r="C18" s="14" t="str">
        <f>'F2 SAS'!C18</f>
        <v>Licencié en sciences hospitalières</v>
      </c>
      <c r="D18" s="8"/>
      <c r="E18" s="36"/>
      <c r="F18" s="8"/>
      <c r="G18" s="8"/>
      <c r="H18" s="8"/>
      <c r="I18" s="8"/>
      <c r="J18" s="8"/>
      <c r="K18" s="8"/>
      <c r="L18" s="8"/>
      <c r="M18" s="8"/>
      <c r="N18" s="8"/>
      <c r="O18" s="8"/>
      <c r="P18" s="8"/>
      <c r="Q18" s="95"/>
      <c r="R18" s="27">
        <f t="shared" ref="R18:R30" si="3">SUM(F18:P18)</f>
        <v>0</v>
      </c>
      <c r="S18" s="96" t="str">
        <f t="shared" si="0"/>
        <v>OK</v>
      </c>
      <c r="U18" s="8"/>
      <c r="V18" s="96" t="str">
        <f t="shared" ref="V18:V61" si="4">IF(R18=0,"OK",IF(AND(R18&gt;0,U18&lt;&gt;0,U18=INT(U18),INT(U18)&gt;=R18),"OK","erreur"))</f>
        <v>OK</v>
      </c>
      <c r="X18" s="8"/>
      <c r="Z18" s="28" t="str">
        <f t="shared" si="1"/>
        <v>OK</v>
      </c>
      <c r="AB18" s="27">
        <f t="shared" si="2"/>
        <v>0</v>
      </c>
    </row>
    <row r="19" spans="2:28" ht="15" customHeight="1">
      <c r="B19" s="219"/>
      <c r="C19" s="14" t="str">
        <f>'F2 SAS'!C19</f>
        <v>Infirmier hospitalier gradué</v>
      </c>
      <c r="D19" s="8"/>
      <c r="E19" s="36"/>
      <c r="F19" s="8"/>
      <c r="G19" s="8"/>
      <c r="H19" s="8"/>
      <c r="I19" s="8"/>
      <c r="J19" s="8"/>
      <c r="K19" s="8"/>
      <c r="L19" s="8"/>
      <c r="M19" s="8"/>
      <c r="N19" s="8"/>
      <c r="O19" s="8"/>
      <c r="P19" s="8"/>
      <c r="Q19" s="95"/>
      <c r="R19" s="27">
        <f t="shared" si="3"/>
        <v>0</v>
      </c>
      <c r="S19" s="96" t="str">
        <f t="shared" si="0"/>
        <v>OK</v>
      </c>
      <c r="U19" s="8"/>
      <c r="V19" s="96" t="str">
        <f t="shared" si="4"/>
        <v>OK</v>
      </c>
      <c r="X19" s="8"/>
      <c r="Z19" s="28" t="str">
        <f t="shared" si="1"/>
        <v>OK</v>
      </c>
      <c r="AB19" s="27">
        <f t="shared" si="2"/>
        <v>0</v>
      </c>
    </row>
    <row r="20" spans="2:28" ht="15" customHeight="1">
      <c r="B20" s="219"/>
      <c r="C20" s="14" t="str">
        <f>'F2 SAS'!C20</f>
        <v>Assistant social</v>
      </c>
      <c r="D20" s="8"/>
      <c r="E20" s="36"/>
      <c r="F20" s="8"/>
      <c r="G20" s="8"/>
      <c r="H20" s="8"/>
      <c r="I20" s="8"/>
      <c r="J20" s="8"/>
      <c r="K20" s="8"/>
      <c r="L20" s="8"/>
      <c r="M20" s="8"/>
      <c r="N20" s="8"/>
      <c r="O20" s="8"/>
      <c r="P20" s="8"/>
      <c r="Q20" s="95"/>
      <c r="R20" s="27">
        <f t="shared" si="3"/>
        <v>0</v>
      </c>
      <c r="S20" s="96" t="str">
        <f t="shared" si="0"/>
        <v>OK</v>
      </c>
      <c r="U20" s="8"/>
      <c r="V20" s="96" t="str">
        <f t="shared" si="4"/>
        <v>OK</v>
      </c>
      <c r="X20" s="8"/>
      <c r="Z20" s="28" t="str">
        <f t="shared" si="1"/>
        <v>OK</v>
      </c>
      <c r="AB20" s="27">
        <f t="shared" si="2"/>
        <v>0</v>
      </c>
    </row>
    <row r="21" spans="2:28" ht="15" customHeight="1">
      <c r="B21" s="219"/>
      <c r="C21" s="14" t="str">
        <f>'F2 SAS'!C21</f>
        <v>Ergothérapeute</v>
      </c>
      <c r="D21" s="8"/>
      <c r="E21" s="36"/>
      <c r="F21" s="8"/>
      <c r="G21" s="8"/>
      <c r="H21" s="8"/>
      <c r="I21" s="8"/>
      <c r="J21" s="8"/>
      <c r="K21" s="8"/>
      <c r="L21" s="8"/>
      <c r="M21" s="8"/>
      <c r="N21" s="8"/>
      <c r="O21" s="8"/>
      <c r="P21" s="8"/>
      <c r="Q21" s="95"/>
      <c r="R21" s="27">
        <f t="shared" si="3"/>
        <v>0</v>
      </c>
      <c r="S21" s="96" t="str">
        <f t="shared" si="0"/>
        <v>OK</v>
      </c>
      <c r="U21" s="8"/>
      <c r="V21" s="96" t="str">
        <f t="shared" si="4"/>
        <v>OK</v>
      </c>
      <c r="X21" s="8"/>
      <c r="Z21" s="28" t="str">
        <f t="shared" si="1"/>
        <v>OK</v>
      </c>
      <c r="AB21" s="27">
        <f t="shared" si="2"/>
        <v>0</v>
      </c>
    </row>
    <row r="22" spans="2:28" ht="15" customHeight="1">
      <c r="B22" s="219"/>
      <c r="C22" s="14" t="str">
        <f>'F2 SAS'!C22</f>
        <v>Kinésithérapeute</v>
      </c>
      <c r="D22" s="8"/>
      <c r="E22" s="36"/>
      <c r="F22" s="8"/>
      <c r="G22" s="8"/>
      <c r="H22" s="8"/>
      <c r="I22" s="8"/>
      <c r="J22" s="8"/>
      <c r="K22" s="8"/>
      <c r="L22" s="8"/>
      <c r="M22" s="8"/>
      <c r="N22" s="8"/>
      <c r="O22" s="8"/>
      <c r="P22" s="8"/>
      <c r="Q22" s="95"/>
      <c r="R22" s="27">
        <f t="shared" si="3"/>
        <v>0</v>
      </c>
      <c r="S22" s="96" t="str">
        <f t="shared" si="0"/>
        <v>OK</v>
      </c>
      <c r="U22" s="8"/>
      <c r="V22" s="96" t="str">
        <f t="shared" si="4"/>
        <v>OK</v>
      </c>
      <c r="X22" s="8"/>
      <c r="Z22" s="28" t="str">
        <f t="shared" si="1"/>
        <v>OK</v>
      </c>
      <c r="AB22" s="27">
        <f t="shared" si="2"/>
        <v>0</v>
      </c>
    </row>
    <row r="23" spans="2:28" ht="15" customHeight="1">
      <c r="B23" s="219"/>
      <c r="C23" s="14" t="str">
        <f>'F2 SAS'!C23</f>
        <v>Psychomotricien</v>
      </c>
      <c r="D23" s="8"/>
      <c r="E23" s="36"/>
      <c r="F23" s="8"/>
      <c r="G23" s="8"/>
      <c r="H23" s="8"/>
      <c r="I23" s="8"/>
      <c r="J23" s="8"/>
      <c r="K23" s="8"/>
      <c r="L23" s="8"/>
      <c r="M23" s="8"/>
      <c r="N23" s="8"/>
      <c r="O23" s="8"/>
      <c r="P23" s="8"/>
      <c r="Q23" s="95"/>
      <c r="R23" s="27">
        <f t="shared" si="3"/>
        <v>0</v>
      </c>
      <c r="S23" s="96" t="str">
        <f t="shared" si="0"/>
        <v>OK</v>
      </c>
      <c r="U23" s="8"/>
      <c r="V23" s="96" t="str">
        <f t="shared" si="4"/>
        <v>OK</v>
      </c>
      <c r="X23" s="8"/>
      <c r="Z23" s="28" t="str">
        <f t="shared" si="1"/>
        <v>OK</v>
      </c>
      <c r="AB23" s="27">
        <f t="shared" si="2"/>
        <v>0</v>
      </c>
    </row>
    <row r="24" spans="2:28" ht="15" customHeight="1">
      <c r="B24" s="219"/>
      <c r="C24" s="14" t="str">
        <f>'F2 SAS'!C24</f>
        <v>Pédagogue curatif</v>
      </c>
      <c r="D24" s="8"/>
      <c r="E24" s="36"/>
      <c r="F24" s="8"/>
      <c r="G24" s="8"/>
      <c r="H24" s="8"/>
      <c r="I24" s="8"/>
      <c r="J24" s="8"/>
      <c r="K24" s="8"/>
      <c r="L24" s="8"/>
      <c r="M24" s="8"/>
      <c r="N24" s="8"/>
      <c r="O24" s="8"/>
      <c r="P24" s="8"/>
      <c r="Q24" s="95"/>
      <c r="R24" s="27">
        <f t="shared" si="3"/>
        <v>0</v>
      </c>
      <c r="S24" s="96" t="str">
        <f t="shared" si="0"/>
        <v>OK</v>
      </c>
      <c r="U24" s="8"/>
      <c r="V24" s="96" t="str">
        <f t="shared" si="4"/>
        <v>OK</v>
      </c>
      <c r="X24" s="8"/>
      <c r="Z24" s="28" t="str">
        <f t="shared" si="1"/>
        <v>OK</v>
      </c>
      <c r="AB24" s="27">
        <f t="shared" si="2"/>
        <v>0</v>
      </c>
    </row>
    <row r="25" spans="2:28" ht="15" customHeight="1">
      <c r="B25" s="219"/>
      <c r="C25" s="14" t="str">
        <f>'F2 SAS'!C25</f>
        <v>Diététicien</v>
      </c>
      <c r="D25" s="8"/>
      <c r="E25" s="36"/>
      <c r="F25" s="8"/>
      <c r="G25" s="8"/>
      <c r="H25" s="8"/>
      <c r="I25" s="8"/>
      <c r="J25" s="8"/>
      <c r="K25" s="8"/>
      <c r="L25" s="8"/>
      <c r="M25" s="8"/>
      <c r="N25" s="8"/>
      <c r="O25" s="8"/>
      <c r="P25" s="8"/>
      <c r="Q25" s="95"/>
      <c r="R25" s="27">
        <f t="shared" si="3"/>
        <v>0</v>
      </c>
      <c r="S25" s="96" t="str">
        <f t="shared" si="0"/>
        <v>OK</v>
      </c>
      <c r="U25" s="8"/>
      <c r="V25" s="96" t="str">
        <f t="shared" si="4"/>
        <v>OK</v>
      </c>
      <c r="X25" s="8"/>
      <c r="Z25" s="28" t="str">
        <f t="shared" si="1"/>
        <v>OK</v>
      </c>
      <c r="AB25" s="27">
        <f t="shared" si="2"/>
        <v>0</v>
      </c>
    </row>
    <row r="26" spans="2:28" ht="15" customHeight="1">
      <c r="B26" s="130"/>
      <c r="C26" s="14" t="s">
        <v>135</v>
      </c>
      <c r="D26" s="8"/>
      <c r="E26" s="36"/>
      <c r="F26" s="8"/>
      <c r="G26" s="8"/>
      <c r="H26" s="8"/>
      <c r="I26" s="8"/>
      <c r="J26" s="8"/>
      <c r="K26" s="8"/>
      <c r="L26" s="8"/>
      <c r="M26" s="8"/>
      <c r="N26" s="8"/>
      <c r="O26" s="8"/>
      <c r="P26" s="8"/>
      <c r="Q26" s="95"/>
      <c r="R26" s="27">
        <f t="shared" ref="R26" si="5">SUM(F26:P26)</f>
        <v>0</v>
      </c>
      <c r="S26" s="96" t="str">
        <f t="shared" ref="S26" si="6">IF(R26=D26,"OK",IF(D26&lt;&gt;R26,"erreur"))</f>
        <v>OK</v>
      </c>
      <c r="U26" s="8"/>
      <c r="V26" s="96" t="str">
        <f t="shared" ref="V26" si="7">IF(R26=0,"OK",IF(AND(R26&gt;0,U26&lt;&gt;0,U26=INT(U26),INT(U26)&gt;=R26),"OK","erreur"))</f>
        <v>OK</v>
      </c>
      <c r="X26" s="8"/>
      <c r="Z26" s="28" t="str">
        <f t="shared" ref="Z26" si="8">IF(D26="",IF(X26="","OK","erreur"),IF(X26&lt;&gt;"","OK","erreur"))</f>
        <v>OK</v>
      </c>
      <c r="AB26" s="27">
        <f t="shared" si="2"/>
        <v>0</v>
      </c>
    </row>
    <row r="27" spans="2:28" ht="15" customHeight="1">
      <c r="B27" s="29"/>
      <c r="C27" s="14" t="str">
        <f>'F2 SAS'!C27</f>
        <v>Infirmier anesthésiste / masseur</v>
      </c>
      <c r="D27" s="8"/>
      <c r="E27" s="36"/>
      <c r="F27" s="8"/>
      <c r="G27" s="8"/>
      <c r="H27" s="8"/>
      <c r="I27" s="8"/>
      <c r="J27" s="8"/>
      <c r="K27" s="8"/>
      <c r="L27" s="8"/>
      <c r="M27" s="8"/>
      <c r="N27" s="8"/>
      <c r="O27" s="8"/>
      <c r="P27" s="8"/>
      <c r="Q27" s="95"/>
      <c r="R27" s="27">
        <f t="shared" si="3"/>
        <v>0</v>
      </c>
      <c r="S27" s="96" t="str">
        <f t="shared" si="0"/>
        <v>OK</v>
      </c>
      <c r="U27" s="8"/>
      <c r="V27" s="96" t="str">
        <f t="shared" si="4"/>
        <v>OK</v>
      </c>
      <c r="X27" s="8"/>
      <c r="Z27" s="28" t="str">
        <f t="shared" si="1"/>
        <v>OK</v>
      </c>
      <c r="AB27" s="27">
        <f t="shared" si="2"/>
        <v>0</v>
      </c>
    </row>
    <row r="28" spans="2:28" ht="15" customHeight="1">
      <c r="B28" s="29"/>
      <c r="C28" s="14" t="str">
        <f>'F2 SAS'!C28</f>
        <v>Infirmier psychiatrique</v>
      </c>
      <c r="D28" s="8"/>
      <c r="E28" s="36"/>
      <c r="F28" s="8"/>
      <c r="G28" s="8"/>
      <c r="H28" s="8"/>
      <c r="I28" s="8"/>
      <c r="J28" s="8"/>
      <c r="K28" s="8"/>
      <c r="L28" s="8"/>
      <c r="M28" s="8"/>
      <c r="N28" s="8"/>
      <c r="O28" s="8"/>
      <c r="P28" s="8"/>
      <c r="Q28" s="95"/>
      <c r="R28" s="27">
        <f t="shared" si="3"/>
        <v>0</v>
      </c>
      <c r="S28" s="96" t="str">
        <f t="shared" si="0"/>
        <v>OK</v>
      </c>
      <c r="U28" s="8"/>
      <c r="V28" s="96" t="str">
        <f t="shared" si="4"/>
        <v>OK</v>
      </c>
      <c r="X28" s="8"/>
      <c r="Z28" s="28" t="str">
        <f t="shared" si="1"/>
        <v>OK</v>
      </c>
      <c r="AB28" s="27">
        <f t="shared" si="2"/>
        <v>0</v>
      </c>
    </row>
    <row r="29" spans="2:28" ht="15" customHeight="1">
      <c r="B29" s="29"/>
      <c r="C29" s="14" t="str">
        <f>'F2 SAS'!C29</f>
        <v>Infirmier</v>
      </c>
      <c r="D29" s="8"/>
      <c r="E29" s="36"/>
      <c r="F29" s="8"/>
      <c r="G29" s="8"/>
      <c r="H29" s="8"/>
      <c r="I29" s="8"/>
      <c r="J29" s="8"/>
      <c r="K29" s="8"/>
      <c r="L29" s="8"/>
      <c r="M29" s="8"/>
      <c r="N29" s="8"/>
      <c r="O29" s="8"/>
      <c r="P29" s="8"/>
      <c r="Q29" s="95"/>
      <c r="R29" s="27">
        <f t="shared" si="3"/>
        <v>0</v>
      </c>
      <c r="S29" s="96" t="str">
        <f t="shared" si="0"/>
        <v>OK</v>
      </c>
      <c r="U29" s="8"/>
      <c r="V29" s="96" t="str">
        <f t="shared" si="4"/>
        <v>OK</v>
      </c>
      <c r="X29" s="8"/>
      <c r="Z29" s="28" t="str">
        <f t="shared" si="1"/>
        <v>OK</v>
      </c>
      <c r="AB29" s="27">
        <f t="shared" si="2"/>
        <v>0</v>
      </c>
    </row>
    <row r="30" spans="2:28" ht="15" customHeight="1">
      <c r="B30" s="29"/>
      <c r="C30" s="14" t="str">
        <f>'F2 SAS'!C30</f>
        <v>Aide soignant</v>
      </c>
      <c r="D30" s="8"/>
      <c r="E30" s="36"/>
      <c r="F30" s="8"/>
      <c r="G30" s="8"/>
      <c r="H30" s="8"/>
      <c r="I30" s="8"/>
      <c r="J30" s="8"/>
      <c r="K30" s="8"/>
      <c r="L30" s="8"/>
      <c r="M30" s="8"/>
      <c r="N30" s="8"/>
      <c r="O30" s="8"/>
      <c r="P30" s="8"/>
      <c r="Q30" s="95"/>
      <c r="R30" s="97">
        <f t="shared" si="3"/>
        <v>0</v>
      </c>
      <c r="S30" s="96" t="str">
        <f t="shared" si="0"/>
        <v>OK</v>
      </c>
      <c r="U30" s="8"/>
      <c r="V30" s="96" t="str">
        <f t="shared" si="4"/>
        <v>OK</v>
      </c>
      <c r="X30" s="8"/>
      <c r="Z30" s="28" t="str">
        <f t="shared" si="1"/>
        <v>OK</v>
      </c>
      <c r="AB30" s="27">
        <f t="shared" si="2"/>
        <v>0</v>
      </c>
    </row>
    <row r="31" spans="2:28" ht="15" customHeight="1">
      <c r="B31" s="21"/>
      <c r="C31" s="25" t="s">
        <v>12</v>
      </c>
      <c r="D31" s="122"/>
      <c r="E31" s="36"/>
      <c r="F31" s="123"/>
      <c r="G31" s="124"/>
      <c r="H31" s="124"/>
      <c r="I31" s="124"/>
      <c r="J31" s="124"/>
      <c r="K31" s="124"/>
      <c r="L31" s="124"/>
      <c r="M31" s="124"/>
      <c r="N31" s="124"/>
      <c r="O31" s="124"/>
      <c r="P31" s="122"/>
      <c r="Q31" s="12"/>
      <c r="R31" s="11"/>
      <c r="S31" s="100"/>
      <c r="U31" s="125"/>
      <c r="V31" s="100"/>
      <c r="X31" s="125"/>
      <c r="Z31" s="31"/>
      <c r="AB31" s="11"/>
    </row>
    <row r="32" spans="2:28" ht="15" customHeight="1">
      <c r="B32" s="29"/>
      <c r="C32" s="14" t="str">
        <f>'F2 SAS'!C32</f>
        <v>Universitaire psychologue</v>
      </c>
      <c r="D32" s="8"/>
      <c r="E32" s="36"/>
      <c r="F32" s="8"/>
      <c r="G32" s="8"/>
      <c r="H32" s="8"/>
      <c r="I32" s="8"/>
      <c r="J32" s="8"/>
      <c r="K32" s="8"/>
      <c r="L32" s="8"/>
      <c r="M32" s="8"/>
      <c r="N32" s="8"/>
      <c r="O32" s="8"/>
      <c r="P32" s="8"/>
      <c r="Q32" s="95"/>
      <c r="R32" s="101">
        <f t="shared" ref="R32:R37" si="9">SUM(F32:P32)</f>
        <v>0</v>
      </c>
      <c r="S32" s="96" t="str">
        <f t="shared" ref="S32:S37" si="10">IF(R32=D32,"OK",IF(D32&lt;&gt;R32,"erreur"))</f>
        <v>OK</v>
      </c>
      <c r="U32" s="8"/>
      <c r="V32" s="96" t="str">
        <f t="shared" si="4"/>
        <v>OK</v>
      </c>
      <c r="X32" s="8"/>
      <c r="Z32" s="28" t="str">
        <f t="shared" ref="Z32:Z37" si="11">IF(D32="",IF(X32="","OK","erreur"),IF(X32&lt;&gt;"","OK","erreur"))</f>
        <v>OK</v>
      </c>
      <c r="AB32" s="27">
        <f t="shared" ref="AB32:AB37" si="12">IFERROR(+X32*AB$61/X$61,0)</f>
        <v>0</v>
      </c>
    </row>
    <row r="33" spans="2:28" ht="15" customHeight="1">
      <c r="B33" s="29"/>
      <c r="C33" s="14" t="str">
        <f>'F2 SAS'!C33</f>
        <v>Educateur gradué</v>
      </c>
      <c r="D33" s="8"/>
      <c r="E33" s="36"/>
      <c r="F33" s="8"/>
      <c r="G33" s="8"/>
      <c r="H33" s="8"/>
      <c r="I33" s="8"/>
      <c r="J33" s="8"/>
      <c r="K33" s="8"/>
      <c r="L33" s="8"/>
      <c r="M33" s="8"/>
      <c r="N33" s="8"/>
      <c r="O33" s="8"/>
      <c r="P33" s="8"/>
      <c r="Q33" s="95"/>
      <c r="R33" s="27">
        <f t="shared" si="9"/>
        <v>0</v>
      </c>
      <c r="S33" s="96" t="str">
        <f t="shared" si="10"/>
        <v>OK</v>
      </c>
      <c r="U33" s="8"/>
      <c r="V33" s="96" t="str">
        <f t="shared" si="4"/>
        <v>OK</v>
      </c>
      <c r="X33" s="8"/>
      <c r="Z33" s="28" t="str">
        <f t="shared" si="11"/>
        <v>OK</v>
      </c>
      <c r="AB33" s="27">
        <f t="shared" si="12"/>
        <v>0</v>
      </c>
    </row>
    <row r="34" spans="2:28" ht="15" customHeight="1">
      <c r="B34" s="29"/>
      <c r="C34" s="14" t="str">
        <f>'F2 SAS'!C34</f>
        <v>Educateur instructeur (bac)</v>
      </c>
      <c r="D34" s="8"/>
      <c r="E34" s="36"/>
      <c r="F34" s="8"/>
      <c r="G34" s="8"/>
      <c r="H34" s="8"/>
      <c r="I34" s="8"/>
      <c r="J34" s="8"/>
      <c r="K34" s="8"/>
      <c r="L34" s="8"/>
      <c r="M34" s="8"/>
      <c r="N34" s="8"/>
      <c r="O34" s="8"/>
      <c r="P34" s="8"/>
      <c r="Q34" s="12"/>
      <c r="R34" s="27">
        <f t="shared" si="9"/>
        <v>0</v>
      </c>
      <c r="S34" s="96" t="str">
        <f t="shared" si="10"/>
        <v>OK</v>
      </c>
      <c r="U34" s="8"/>
      <c r="V34" s="96" t="str">
        <f t="shared" si="4"/>
        <v>OK</v>
      </c>
      <c r="X34" s="8"/>
      <c r="Z34" s="28" t="str">
        <f t="shared" si="11"/>
        <v>OK</v>
      </c>
      <c r="AB34" s="27">
        <f t="shared" si="12"/>
        <v>0</v>
      </c>
    </row>
    <row r="35" spans="2:28" ht="15" customHeight="1">
      <c r="B35" s="29"/>
      <c r="C35" s="14" t="str">
        <f>'F2 SAS'!C35</f>
        <v>Educateur diplômé</v>
      </c>
      <c r="D35" s="8"/>
      <c r="E35" s="36"/>
      <c r="F35" s="8"/>
      <c r="G35" s="8"/>
      <c r="H35" s="8"/>
      <c r="I35" s="8"/>
      <c r="J35" s="8"/>
      <c r="K35" s="8"/>
      <c r="L35" s="8"/>
      <c r="M35" s="8"/>
      <c r="N35" s="8"/>
      <c r="O35" s="8"/>
      <c r="P35" s="8"/>
      <c r="Q35" s="12"/>
      <c r="R35" s="27">
        <f t="shared" si="9"/>
        <v>0</v>
      </c>
      <c r="S35" s="96" t="str">
        <f t="shared" si="10"/>
        <v>OK</v>
      </c>
      <c r="U35" s="8"/>
      <c r="V35" s="96" t="str">
        <f t="shared" si="4"/>
        <v>OK</v>
      </c>
      <c r="X35" s="8"/>
      <c r="Z35" s="28" t="str">
        <f t="shared" si="11"/>
        <v>OK</v>
      </c>
      <c r="AB35" s="27">
        <f t="shared" si="12"/>
        <v>0</v>
      </c>
    </row>
    <row r="36" spans="2:28" ht="15" customHeight="1">
      <c r="B36" s="29"/>
      <c r="C36" s="14" t="str">
        <f>'F2 SAS'!C36</f>
        <v>Educateur instructeur</v>
      </c>
      <c r="D36" s="8"/>
      <c r="E36" s="36"/>
      <c r="F36" s="8"/>
      <c r="G36" s="8"/>
      <c r="H36" s="8"/>
      <c r="I36" s="8"/>
      <c r="J36" s="8"/>
      <c r="K36" s="8"/>
      <c r="L36" s="8"/>
      <c r="M36" s="8"/>
      <c r="N36" s="8"/>
      <c r="O36" s="8"/>
      <c r="P36" s="8"/>
      <c r="Q36" s="12"/>
      <c r="R36" s="27">
        <f t="shared" si="9"/>
        <v>0</v>
      </c>
      <c r="S36" s="96" t="str">
        <f t="shared" si="10"/>
        <v>OK</v>
      </c>
      <c r="U36" s="8"/>
      <c r="V36" s="96" t="str">
        <f t="shared" si="4"/>
        <v>OK</v>
      </c>
      <c r="X36" s="8"/>
      <c r="Z36" s="28" t="str">
        <f t="shared" si="11"/>
        <v>OK</v>
      </c>
      <c r="AB36" s="27">
        <f t="shared" si="12"/>
        <v>0</v>
      </c>
    </row>
    <row r="37" spans="2:28" ht="15" customHeight="1">
      <c r="B37" s="29"/>
      <c r="C37" s="14" t="str">
        <f>'F2 SAS'!C37</f>
        <v>Employé non diplômé</v>
      </c>
      <c r="D37" s="8"/>
      <c r="E37" s="36"/>
      <c r="F37" s="8"/>
      <c r="G37" s="8"/>
      <c r="H37" s="8"/>
      <c r="I37" s="8"/>
      <c r="J37" s="8"/>
      <c r="K37" s="8"/>
      <c r="L37" s="8"/>
      <c r="M37" s="8"/>
      <c r="N37" s="8"/>
      <c r="O37" s="8"/>
      <c r="P37" s="8"/>
      <c r="Q37" s="12"/>
      <c r="R37" s="97">
        <f t="shared" si="9"/>
        <v>0</v>
      </c>
      <c r="S37" s="96" t="str">
        <f t="shared" si="10"/>
        <v>OK</v>
      </c>
      <c r="U37" s="8"/>
      <c r="V37" s="96" t="str">
        <f t="shared" si="4"/>
        <v>OK</v>
      </c>
      <c r="X37" s="8"/>
      <c r="Z37" s="28" t="str">
        <f t="shared" si="11"/>
        <v>OK</v>
      </c>
      <c r="AB37" s="27">
        <f t="shared" si="12"/>
        <v>0</v>
      </c>
    </row>
    <row r="38" spans="2:28" ht="15" customHeight="1">
      <c r="B38" s="21"/>
      <c r="C38" s="25" t="s">
        <v>20</v>
      </c>
      <c r="D38" s="122"/>
      <c r="E38" s="36"/>
      <c r="F38" s="123"/>
      <c r="G38" s="124"/>
      <c r="H38" s="124"/>
      <c r="I38" s="124"/>
      <c r="J38" s="124"/>
      <c r="K38" s="124"/>
      <c r="L38" s="124"/>
      <c r="M38" s="124"/>
      <c r="N38" s="124"/>
      <c r="O38" s="124"/>
      <c r="P38" s="122"/>
      <c r="Q38" s="12"/>
      <c r="R38" s="11"/>
      <c r="S38" s="100"/>
      <c r="U38" s="125"/>
      <c r="V38" s="100"/>
      <c r="X38" s="125"/>
      <c r="Z38" s="31"/>
      <c r="AB38" s="11"/>
    </row>
    <row r="39" spans="2:28" ht="15" customHeight="1">
      <c r="B39" s="29"/>
      <c r="C39" s="14" t="str">
        <f>'F2 SAS'!C39</f>
        <v>Salarié avec CATP ou CAP</v>
      </c>
      <c r="D39" s="8"/>
      <c r="E39" s="36"/>
      <c r="F39" s="8"/>
      <c r="G39" s="8"/>
      <c r="H39" s="8"/>
      <c r="I39" s="8"/>
      <c r="J39" s="8"/>
      <c r="K39" s="8"/>
      <c r="L39" s="8"/>
      <c r="M39" s="8"/>
      <c r="N39" s="8"/>
      <c r="O39" s="8"/>
      <c r="P39" s="8"/>
      <c r="Q39" s="12"/>
      <c r="R39" s="101">
        <f t="shared" ref="R39:R43" si="13">SUM(F39:P39)</f>
        <v>0</v>
      </c>
      <c r="S39" s="96" t="str">
        <f t="shared" ref="S39:S43" si="14">IF(R39=D39,"OK",IF(D39&lt;&gt;R39,"erreur"))</f>
        <v>OK</v>
      </c>
      <c r="U39" s="8"/>
      <c r="V39" s="96" t="str">
        <f t="shared" si="4"/>
        <v>OK</v>
      </c>
      <c r="X39" s="8"/>
      <c r="Z39" s="28" t="str">
        <f t="shared" ref="Z39:Z43" si="15">IF(D39="",IF(X39="","OK","erreur"),IF(X39&lt;&gt;"","OK","erreur"))</f>
        <v>OK</v>
      </c>
      <c r="AB39" s="27">
        <f>IFERROR(+X39*AB$61/X$61,0)</f>
        <v>0</v>
      </c>
    </row>
    <row r="40" spans="2:28" ht="15" customHeight="1">
      <c r="B40" s="29"/>
      <c r="C40" s="14" t="str">
        <f>'F2 SAS'!C40</f>
        <v>Auxiliaire de vie/Auxiliaire économe</v>
      </c>
      <c r="D40" s="8"/>
      <c r="E40" s="36"/>
      <c r="F40" s="8"/>
      <c r="G40" s="8"/>
      <c r="H40" s="8"/>
      <c r="I40" s="8"/>
      <c r="J40" s="8"/>
      <c r="K40" s="8"/>
      <c r="L40" s="8"/>
      <c r="M40" s="8"/>
      <c r="N40" s="8"/>
      <c r="O40" s="8"/>
      <c r="P40" s="8"/>
      <c r="Q40" s="12"/>
      <c r="R40" s="27">
        <f t="shared" si="13"/>
        <v>0</v>
      </c>
      <c r="S40" s="96" t="str">
        <f t="shared" si="14"/>
        <v>OK</v>
      </c>
      <c r="U40" s="8"/>
      <c r="V40" s="96" t="str">
        <f t="shared" si="4"/>
        <v>OK</v>
      </c>
      <c r="X40" s="8"/>
      <c r="Z40" s="28" t="str">
        <f t="shared" si="15"/>
        <v>OK</v>
      </c>
      <c r="AB40" s="27">
        <f>IFERROR(+X40*AB$61/X$61,0)</f>
        <v>0</v>
      </c>
    </row>
    <row r="41" spans="2:28" ht="15" customHeight="1">
      <c r="B41" s="29"/>
      <c r="C41" s="14" t="str">
        <f>'F2 SAS'!C41</f>
        <v>Aide socio-familiale / AAQ</v>
      </c>
      <c r="D41" s="8"/>
      <c r="E41" s="36"/>
      <c r="F41" s="8"/>
      <c r="G41" s="8"/>
      <c r="H41" s="8"/>
      <c r="I41" s="8"/>
      <c r="J41" s="8"/>
      <c r="K41" s="8"/>
      <c r="L41" s="8"/>
      <c r="M41" s="8"/>
      <c r="N41" s="8"/>
      <c r="O41" s="8"/>
      <c r="P41" s="8"/>
      <c r="Q41" s="12"/>
      <c r="R41" s="27">
        <f t="shared" si="13"/>
        <v>0</v>
      </c>
      <c r="S41" s="96" t="str">
        <f t="shared" si="14"/>
        <v>OK</v>
      </c>
      <c r="U41" s="8"/>
      <c r="V41" s="96" t="str">
        <f t="shared" si="4"/>
        <v>OK</v>
      </c>
      <c r="X41" s="8"/>
      <c r="Z41" s="28" t="str">
        <f t="shared" si="15"/>
        <v>OK</v>
      </c>
      <c r="AB41" s="27">
        <f>IFERROR(+X41*AB$61/X$61,0)</f>
        <v>0</v>
      </c>
    </row>
    <row r="42" spans="2:28" ht="15" customHeight="1">
      <c r="B42" s="29"/>
      <c r="C42" s="14" t="str">
        <f>'F2 SAS'!C42</f>
        <v>Aide socio-familiale / AAQ en formation</v>
      </c>
      <c r="D42" s="8"/>
      <c r="E42" s="36"/>
      <c r="F42" s="8"/>
      <c r="G42" s="8"/>
      <c r="H42" s="8"/>
      <c r="I42" s="8"/>
      <c r="J42" s="8"/>
      <c r="K42" s="8"/>
      <c r="L42" s="8"/>
      <c r="M42" s="8"/>
      <c r="N42" s="8"/>
      <c r="O42" s="8"/>
      <c r="P42" s="8"/>
      <c r="Q42" s="12"/>
      <c r="R42" s="27">
        <f t="shared" si="13"/>
        <v>0</v>
      </c>
      <c r="S42" s="96" t="str">
        <f t="shared" si="14"/>
        <v>OK</v>
      </c>
      <c r="U42" s="8"/>
      <c r="V42" s="96" t="str">
        <f t="shared" si="4"/>
        <v>OK</v>
      </c>
      <c r="X42" s="8"/>
      <c r="Z42" s="28" t="str">
        <f t="shared" si="15"/>
        <v>OK</v>
      </c>
      <c r="AB42" s="27">
        <f>IFERROR(+X42*AB$61/X$61,0)</f>
        <v>0</v>
      </c>
    </row>
    <row r="43" spans="2:28" ht="15" customHeight="1">
      <c r="B43" s="29"/>
      <c r="C43" s="14" t="str">
        <f>'F2 SAS'!C43</f>
        <v>Salarié non diplômé</v>
      </c>
      <c r="D43" s="8"/>
      <c r="E43" s="36"/>
      <c r="F43" s="8"/>
      <c r="G43" s="8"/>
      <c r="H43" s="8"/>
      <c r="I43" s="8"/>
      <c r="J43" s="8"/>
      <c r="K43" s="8"/>
      <c r="L43" s="8"/>
      <c r="M43" s="8"/>
      <c r="N43" s="8"/>
      <c r="O43" s="8"/>
      <c r="P43" s="8"/>
      <c r="Q43" s="12"/>
      <c r="R43" s="27">
        <f t="shared" si="13"/>
        <v>0</v>
      </c>
      <c r="S43" s="96" t="str">
        <f t="shared" si="14"/>
        <v>OK</v>
      </c>
      <c r="U43" s="8"/>
      <c r="V43" s="96" t="str">
        <f t="shared" si="4"/>
        <v>OK</v>
      </c>
      <c r="X43" s="8"/>
      <c r="Z43" s="28" t="str">
        <f t="shared" si="15"/>
        <v>OK</v>
      </c>
      <c r="AB43" s="27">
        <f>IFERROR(+X43*AB$61/X$61,0)</f>
        <v>0</v>
      </c>
    </row>
    <row r="44" spans="2:28" ht="15" customHeight="1">
      <c r="B44" s="21" t="s">
        <v>17</v>
      </c>
      <c r="C44" s="22"/>
      <c r="D44" s="122"/>
      <c r="E44" s="36"/>
      <c r="F44" s="123"/>
      <c r="G44" s="124"/>
      <c r="H44" s="124"/>
      <c r="I44" s="124"/>
      <c r="J44" s="124"/>
      <c r="K44" s="124"/>
      <c r="L44" s="124"/>
      <c r="M44" s="124"/>
      <c r="N44" s="124"/>
      <c r="O44" s="124"/>
      <c r="P44" s="122"/>
      <c r="Q44" s="12"/>
      <c r="R44" s="11"/>
      <c r="S44" s="100"/>
      <c r="U44" s="125"/>
      <c r="V44" s="100"/>
      <c r="X44" s="126"/>
      <c r="Z44" s="31"/>
      <c r="AB44" s="11"/>
    </row>
    <row r="45" spans="2:28" ht="15" customHeight="1">
      <c r="B45" s="29"/>
      <c r="C45" s="14" t="str">
        <f>'F2 SAS'!C45</f>
        <v>Universitaire</v>
      </c>
      <c r="D45" s="8"/>
      <c r="E45" s="36"/>
      <c r="F45" s="8"/>
      <c r="G45" s="8"/>
      <c r="H45" s="8"/>
      <c r="I45" s="8"/>
      <c r="J45" s="8"/>
      <c r="K45" s="8"/>
      <c r="L45" s="8"/>
      <c r="M45" s="8"/>
      <c r="N45" s="8"/>
      <c r="O45" s="8"/>
      <c r="P45" s="8"/>
      <c r="Q45" s="95"/>
      <c r="R45" s="27">
        <f t="shared" ref="R45:R52" si="16">SUM(F45:P45)</f>
        <v>0</v>
      </c>
      <c r="S45" s="96" t="str">
        <f t="shared" ref="S45:S52" si="17">IF(R45=D45,"OK",IF(D45&lt;&gt;R45,"erreur"))</f>
        <v>OK</v>
      </c>
      <c r="U45" s="8"/>
      <c r="V45" s="96" t="str">
        <f t="shared" si="4"/>
        <v>OK</v>
      </c>
      <c r="X45" s="8"/>
      <c r="Z45" s="28" t="str">
        <f t="shared" ref="Z45:Z52" si="18">IF(D45="",IF(X45="","OK","erreur"),IF(X45&lt;&gt;"","OK","erreur"))</f>
        <v>OK</v>
      </c>
      <c r="AB45" s="27">
        <f t="shared" ref="AB45:AB52" si="19">IFERROR(+X45*AB$61/X$61,0)</f>
        <v>0</v>
      </c>
    </row>
    <row r="46" spans="2:28" ht="15" customHeight="1">
      <c r="B46" s="29"/>
      <c r="C46" s="14" t="str">
        <f>'F2 SAS'!C46</f>
        <v>Bachelor</v>
      </c>
      <c r="D46" s="8"/>
      <c r="E46" s="36"/>
      <c r="F46" s="8"/>
      <c r="G46" s="8"/>
      <c r="H46" s="8"/>
      <c r="I46" s="8"/>
      <c r="J46" s="8"/>
      <c r="K46" s="8"/>
      <c r="L46" s="8"/>
      <c r="M46" s="8"/>
      <c r="N46" s="8"/>
      <c r="O46" s="8"/>
      <c r="P46" s="8"/>
      <c r="Q46" s="95"/>
      <c r="R46" s="27">
        <f t="shared" si="16"/>
        <v>0</v>
      </c>
      <c r="S46" s="96" t="str">
        <f t="shared" si="17"/>
        <v>OK</v>
      </c>
      <c r="U46" s="8"/>
      <c r="V46" s="96" t="str">
        <f t="shared" si="4"/>
        <v>OK</v>
      </c>
      <c r="X46" s="8"/>
      <c r="Z46" s="28" t="str">
        <f t="shared" si="18"/>
        <v>OK</v>
      </c>
      <c r="AB46" s="27">
        <f t="shared" si="19"/>
        <v>0</v>
      </c>
    </row>
    <row r="47" spans="2:28" ht="15" customHeight="1">
      <c r="B47" s="29"/>
      <c r="C47" s="14" t="str">
        <f>'F2 SAS'!C47</f>
        <v>BTS</v>
      </c>
      <c r="D47" s="8"/>
      <c r="E47" s="36"/>
      <c r="F47" s="8"/>
      <c r="G47" s="8"/>
      <c r="H47" s="8"/>
      <c r="I47" s="8"/>
      <c r="J47" s="8"/>
      <c r="K47" s="8"/>
      <c r="L47" s="8"/>
      <c r="M47" s="8"/>
      <c r="N47" s="8"/>
      <c r="O47" s="8"/>
      <c r="P47" s="8"/>
      <c r="Q47" s="95"/>
      <c r="R47" s="27">
        <f t="shared" si="16"/>
        <v>0</v>
      </c>
      <c r="S47" s="96" t="str">
        <f t="shared" si="17"/>
        <v>OK</v>
      </c>
      <c r="U47" s="8"/>
      <c r="V47" s="96" t="str">
        <f t="shared" si="4"/>
        <v>OK</v>
      </c>
      <c r="X47" s="8"/>
      <c r="Z47" s="28" t="str">
        <f t="shared" si="18"/>
        <v>OK</v>
      </c>
      <c r="AB47" s="27">
        <f t="shared" si="19"/>
        <v>0</v>
      </c>
    </row>
    <row r="48" spans="2:28" ht="15" customHeight="1">
      <c r="B48" s="29"/>
      <c r="C48" s="14" t="str">
        <f>'F2 SAS'!C48</f>
        <v>Bac</v>
      </c>
      <c r="D48" s="8"/>
      <c r="E48" s="36"/>
      <c r="F48" s="8"/>
      <c r="G48" s="8"/>
      <c r="H48" s="8"/>
      <c r="I48" s="8"/>
      <c r="J48" s="8"/>
      <c r="K48" s="8"/>
      <c r="L48" s="8"/>
      <c r="M48" s="8"/>
      <c r="N48" s="8"/>
      <c r="O48" s="8"/>
      <c r="P48" s="8"/>
      <c r="Q48" s="95"/>
      <c r="R48" s="27">
        <f t="shared" si="16"/>
        <v>0</v>
      </c>
      <c r="S48" s="96" t="str">
        <f t="shared" si="17"/>
        <v>OK</v>
      </c>
      <c r="U48" s="8"/>
      <c r="V48" s="96" t="str">
        <f t="shared" si="4"/>
        <v>OK</v>
      </c>
      <c r="X48" s="8"/>
      <c r="Z48" s="28" t="str">
        <f t="shared" si="18"/>
        <v>OK</v>
      </c>
      <c r="AB48" s="27">
        <f t="shared" si="19"/>
        <v>0</v>
      </c>
    </row>
    <row r="49" spans="2:29" ht="15" customHeight="1">
      <c r="B49" s="29"/>
      <c r="C49" s="14" t="str">
        <f>'F2 SAS'!C49</f>
        <v>Salarié avec 3ième sec. ou ens. moyen</v>
      </c>
      <c r="D49" s="8"/>
      <c r="E49" s="36"/>
      <c r="F49" s="8"/>
      <c r="G49" s="8"/>
      <c r="H49" s="8"/>
      <c r="I49" s="8"/>
      <c r="J49" s="8"/>
      <c r="K49" s="8"/>
      <c r="L49" s="8"/>
      <c r="M49" s="8"/>
      <c r="N49" s="8"/>
      <c r="O49" s="8"/>
      <c r="P49" s="8"/>
      <c r="Q49" s="95"/>
      <c r="R49" s="27">
        <f t="shared" si="16"/>
        <v>0</v>
      </c>
      <c r="S49" s="96" t="str">
        <f t="shared" si="17"/>
        <v>OK</v>
      </c>
      <c r="U49" s="8"/>
      <c r="V49" s="96" t="str">
        <f t="shared" si="4"/>
        <v>OK</v>
      </c>
      <c r="X49" s="8"/>
      <c r="Z49" s="28" t="str">
        <f t="shared" si="18"/>
        <v>OK</v>
      </c>
      <c r="AB49" s="27">
        <f t="shared" si="19"/>
        <v>0</v>
      </c>
    </row>
    <row r="50" spans="2:29" ht="15" customHeight="1">
      <c r="B50" s="29"/>
      <c r="C50" s="14" t="str">
        <f>'F2 SAS'!C50</f>
        <v>Salarié avec 5ième sec. ou 9ième moyen</v>
      </c>
      <c r="D50" s="8"/>
      <c r="E50" s="36"/>
      <c r="F50" s="8"/>
      <c r="G50" s="8"/>
      <c r="H50" s="8"/>
      <c r="I50" s="8"/>
      <c r="J50" s="8"/>
      <c r="K50" s="8"/>
      <c r="L50" s="8"/>
      <c r="M50" s="8"/>
      <c r="N50" s="8"/>
      <c r="O50" s="8"/>
      <c r="P50" s="8"/>
      <c r="Q50" s="95"/>
      <c r="R50" s="27">
        <f t="shared" si="16"/>
        <v>0</v>
      </c>
      <c r="S50" s="96" t="str">
        <f t="shared" si="17"/>
        <v>OK</v>
      </c>
      <c r="U50" s="8"/>
      <c r="V50" s="96" t="str">
        <f t="shared" si="4"/>
        <v>OK</v>
      </c>
      <c r="X50" s="8"/>
      <c r="Z50" s="28" t="str">
        <f t="shared" si="18"/>
        <v>OK</v>
      </c>
      <c r="AB50" s="27">
        <f t="shared" si="19"/>
        <v>0</v>
      </c>
    </row>
    <row r="51" spans="2:29" ht="15" customHeight="1">
      <c r="B51" s="29"/>
      <c r="C51" s="14" t="str">
        <f>'F2 SAS'!C51</f>
        <v>Salarié sans 5ième sec. ou 9ième moyen</v>
      </c>
      <c r="D51" s="8"/>
      <c r="E51" s="36"/>
      <c r="F51" s="8"/>
      <c r="G51" s="8"/>
      <c r="H51" s="8"/>
      <c r="I51" s="8"/>
      <c r="J51" s="8"/>
      <c r="K51" s="8"/>
      <c r="L51" s="8"/>
      <c r="M51" s="8"/>
      <c r="N51" s="8"/>
      <c r="O51" s="8"/>
      <c r="P51" s="8"/>
      <c r="Q51" s="95"/>
      <c r="R51" s="27">
        <f t="shared" si="16"/>
        <v>0</v>
      </c>
      <c r="S51" s="96" t="str">
        <f t="shared" si="17"/>
        <v>OK</v>
      </c>
      <c r="U51" s="8"/>
      <c r="V51" s="96" t="str">
        <f t="shared" si="4"/>
        <v>OK</v>
      </c>
      <c r="X51" s="8"/>
      <c r="Z51" s="28" t="str">
        <f t="shared" si="18"/>
        <v>OK</v>
      </c>
      <c r="AB51" s="27">
        <f t="shared" si="19"/>
        <v>0</v>
      </c>
    </row>
    <row r="52" spans="2:29" ht="15" customHeight="1">
      <c r="B52" s="29"/>
      <c r="C52" s="14" t="str">
        <f>'F2 SAS'!C52</f>
        <v>Salarié non diplômé</v>
      </c>
      <c r="D52" s="8"/>
      <c r="E52" s="36"/>
      <c r="F52" s="8"/>
      <c r="G52" s="8"/>
      <c r="H52" s="8"/>
      <c r="I52" s="8"/>
      <c r="J52" s="8"/>
      <c r="K52" s="8"/>
      <c r="L52" s="8"/>
      <c r="M52" s="8"/>
      <c r="N52" s="8"/>
      <c r="O52" s="8"/>
      <c r="P52" s="8"/>
      <c r="Q52" s="95"/>
      <c r="R52" s="97">
        <f t="shared" si="16"/>
        <v>0</v>
      </c>
      <c r="S52" s="96" t="str">
        <f t="shared" si="17"/>
        <v>OK</v>
      </c>
      <c r="U52" s="8"/>
      <c r="V52" s="96" t="str">
        <f t="shared" si="4"/>
        <v>OK</v>
      </c>
      <c r="X52" s="8"/>
      <c r="Z52" s="28" t="str">
        <f t="shared" si="18"/>
        <v>OK</v>
      </c>
      <c r="AB52" s="27">
        <f t="shared" si="19"/>
        <v>0</v>
      </c>
    </row>
    <row r="53" spans="2:29" ht="15" customHeight="1">
      <c r="B53" s="21" t="s">
        <v>33</v>
      </c>
      <c r="C53" s="22"/>
      <c r="D53" s="122"/>
      <c r="E53" s="36"/>
      <c r="F53" s="123"/>
      <c r="G53" s="124"/>
      <c r="H53" s="124"/>
      <c r="I53" s="124"/>
      <c r="J53" s="124"/>
      <c r="K53" s="124"/>
      <c r="L53" s="124"/>
      <c r="M53" s="124"/>
      <c r="N53" s="124"/>
      <c r="O53" s="124"/>
      <c r="P53" s="122"/>
      <c r="Q53" s="12"/>
      <c r="R53" s="11"/>
      <c r="S53" s="100"/>
      <c r="U53" s="125"/>
      <c r="V53" s="100"/>
      <c r="X53" s="125"/>
      <c r="Z53" s="31"/>
      <c r="AB53" s="11"/>
    </row>
    <row r="54" spans="2:29" ht="15" customHeight="1">
      <c r="B54" s="29"/>
      <c r="C54" s="14" t="str">
        <f>'F2 SAS'!C54</f>
        <v>Salarié avec CATP ou CAP</v>
      </c>
      <c r="D54" s="8"/>
      <c r="E54" s="36"/>
      <c r="F54" s="8"/>
      <c r="G54" s="8"/>
      <c r="H54" s="8"/>
      <c r="I54" s="8"/>
      <c r="J54" s="8"/>
      <c r="K54" s="8"/>
      <c r="L54" s="8"/>
      <c r="M54" s="8"/>
      <c r="N54" s="8"/>
      <c r="O54" s="8"/>
      <c r="P54" s="8"/>
      <c r="Q54" s="95"/>
      <c r="R54" s="101">
        <f t="shared" ref="R54:R59" si="20">SUM(F54:P54)</f>
        <v>0</v>
      </c>
      <c r="S54" s="96" t="str">
        <f t="shared" ref="S54:S59" si="21">IF(R54=D54,"OK",IF(D54&lt;&gt;R54,"erreur"))</f>
        <v>OK</v>
      </c>
      <c r="U54" s="8"/>
      <c r="V54" s="96" t="str">
        <f t="shared" si="4"/>
        <v>OK</v>
      </c>
      <c r="X54" s="8"/>
      <c r="Z54" s="28" t="str">
        <f t="shared" ref="Z54:Z59" si="22">IF(D54="",IF(X54="","OK","erreur"),IF(X54&lt;&gt;"","OK","erreur"))</f>
        <v>OK</v>
      </c>
      <c r="AB54" s="27">
        <f t="shared" ref="AB54:AB59" si="23">IFERROR(+X54*AB$61/X$61,0)</f>
        <v>0</v>
      </c>
    </row>
    <row r="55" spans="2:29" ht="15" customHeight="1">
      <c r="B55" s="29"/>
      <c r="C55" s="14" t="str">
        <f>'F2 SAS'!C55</f>
        <v>Salarié sans CATP</v>
      </c>
      <c r="D55" s="8"/>
      <c r="E55" s="36"/>
      <c r="F55" s="8"/>
      <c r="G55" s="8"/>
      <c r="H55" s="8"/>
      <c r="I55" s="8"/>
      <c r="J55" s="8"/>
      <c r="K55" s="8"/>
      <c r="L55" s="8"/>
      <c r="M55" s="8"/>
      <c r="N55" s="8"/>
      <c r="O55" s="8"/>
      <c r="P55" s="8"/>
      <c r="Q55" s="95"/>
      <c r="R55" s="27">
        <f t="shared" si="20"/>
        <v>0</v>
      </c>
      <c r="S55" s="96" t="str">
        <f t="shared" si="21"/>
        <v>OK</v>
      </c>
      <c r="U55" s="8"/>
      <c r="V55" s="96" t="str">
        <f t="shared" si="4"/>
        <v>OK</v>
      </c>
      <c r="X55" s="8"/>
      <c r="Z55" s="28" t="str">
        <f t="shared" si="22"/>
        <v>OK</v>
      </c>
      <c r="AB55" s="27">
        <f t="shared" si="23"/>
        <v>0</v>
      </c>
    </row>
    <row r="56" spans="2:29" ht="15" customHeight="1">
      <c r="B56" s="29"/>
      <c r="C56" s="14" t="str">
        <f>'F2 SAS'!C56</f>
        <v>Salarié non diplômé - Nettoyage</v>
      </c>
      <c r="D56" s="8"/>
      <c r="E56" s="36"/>
      <c r="F56" s="8"/>
      <c r="G56" s="8"/>
      <c r="H56" s="8"/>
      <c r="I56" s="8"/>
      <c r="J56" s="8"/>
      <c r="K56" s="8"/>
      <c r="L56" s="8"/>
      <c r="M56" s="8"/>
      <c r="N56" s="8"/>
      <c r="O56" s="8"/>
      <c r="P56" s="8"/>
      <c r="Q56" s="95"/>
      <c r="R56" s="27">
        <f t="shared" si="20"/>
        <v>0</v>
      </c>
      <c r="S56" s="96" t="str">
        <f t="shared" si="21"/>
        <v>OK</v>
      </c>
      <c r="U56" s="8"/>
      <c r="V56" s="96" t="str">
        <f t="shared" si="4"/>
        <v>OK</v>
      </c>
      <c r="X56" s="8"/>
      <c r="Z56" s="28" t="str">
        <f t="shared" si="22"/>
        <v>OK</v>
      </c>
      <c r="AB56" s="27">
        <f t="shared" si="23"/>
        <v>0</v>
      </c>
    </row>
    <row r="57" spans="2:29" ht="15" customHeight="1">
      <c r="B57" s="29"/>
      <c r="C57" s="14" t="str">
        <f>'F2 SAS'!C57</f>
        <v>Salarié non diplômé - Aide cuisinière</v>
      </c>
      <c r="D57" s="8"/>
      <c r="E57" s="36"/>
      <c r="F57" s="8"/>
      <c r="G57" s="8"/>
      <c r="H57" s="8"/>
      <c r="I57" s="8"/>
      <c r="J57" s="8"/>
      <c r="K57" s="8"/>
      <c r="L57" s="8"/>
      <c r="M57" s="8"/>
      <c r="N57" s="8"/>
      <c r="O57" s="8"/>
      <c r="P57" s="8"/>
      <c r="Q57" s="95"/>
      <c r="R57" s="27">
        <f t="shared" si="20"/>
        <v>0</v>
      </c>
      <c r="S57" s="96" t="str">
        <f t="shared" si="21"/>
        <v>OK</v>
      </c>
      <c r="U57" s="8"/>
      <c r="V57" s="96" t="str">
        <f t="shared" si="4"/>
        <v>OK</v>
      </c>
      <c r="X57" s="8"/>
      <c r="Z57" s="28" t="str">
        <f t="shared" si="22"/>
        <v>OK</v>
      </c>
      <c r="AB57" s="27">
        <f t="shared" si="23"/>
        <v>0</v>
      </c>
    </row>
    <row r="58" spans="2:29" ht="15" customHeight="1">
      <c r="B58" s="29"/>
      <c r="C58" s="14" t="str">
        <f>'F2 SAS'!C58</f>
        <v>Salarié non diplômé - Lingère</v>
      </c>
      <c r="D58" s="8"/>
      <c r="E58" s="36"/>
      <c r="F58" s="8"/>
      <c r="G58" s="8"/>
      <c r="H58" s="8"/>
      <c r="I58" s="8"/>
      <c r="J58" s="8"/>
      <c r="K58" s="8"/>
      <c r="L58" s="8"/>
      <c r="M58" s="8"/>
      <c r="N58" s="8"/>
      <c r="O58" s="8"/>
      <c r="P58" s="8"/>
      <c r="Q58" s="95"/>
      <c r="R58" s="27">
        <f t="shared" si="20"/>
        <v>0</v>
      </c>
      <c r="S58" s="96" t="str">
        <f t="shared" si="21"/>
        <v>OK</v>
      </c>
      <c r="U58" s="8"/>
      <c r="V58" s="96" t="str">
        <f t="shared" si="4"/>
        <v>OK</v>
      </c>
      <c r="X58" s="8"/>
      <c r="Z58" s="28" t="str">
        <f t="shared" si="22"/>
        <v>OK</v>
      </c>
      <c r="AB58" s="27">
        <f t="shared" si="23"/>
        <v>0</v>
      </c>
    </row>
    <row r="59" spans="2:29" ht="15" customHeight="1">
      <c r="B59" s="32"/>
      <c r="C59" s="33" t="str">
        <f>'F2 SAS'!C59</f>
        <v>Salarié non diplômé - Chauffeur</v>
      </c>
      <c r="D59" s="8"/>
      <c r="E59" s="36"/>
      <c r="F59" s="8"/>
      <c r="G59" s="8"/>
      <c r="H59" s="8"/>
      <c r="I59" s="8"/>
      <c r="J59" s="8"/>
      <c r="K59" s="8"/>
      <c r="L59" s="8"/>
      <c r="M59" s="8"/>
      <c r="N59" s="8"/>
      <c r="O59" s="8"/>
      <c r="P59" s="8"/>
      <c r="Q59" s="95"/>
      <c r="R59" s="27">
        <f t="shared" si="20"/>
        <v>0</v>
      </c>
      <c r="S59" s="96" t="str">
        <f t="shared" si="21"/>
        <v>OK</v>
      </c>
      <c r="U59" s="8"/>
      <c r="V59" s="96" t="str">
        <f t="shared" si="4"/>
        <v>OK</v>
      </c>
      <c r="X59" s="8"/>
      <c r="Z59" s="28" t="str">
        <f t="shared" si="22"/>
        <v>OK</v>
      </c>
      <c r="AB59" s="27">
        <f t="shared" si="23"/>
        <v>0</v>
      </c>
    </row>
    <row r="60" spans="2:29" ht="15" customHeight="1">
      <c r="D60" s="12"/>
      <c r="E60" s="36"/>
      <c r="F60" s="12"/>
      <c r="G60" s="12"/>
      <c r="H60" s="12"/>
      <c r="I60" s="12"/>
      <c r="J60" s="12"/>
      <c r="K60" s="12"/>
      <c r="L60" s="12"/>
      <c r="M60" s="12"/>
      <c r="N60" s="12"/>
      <c r="O60" s="12"/>
      <c r="P60" s="12"/>
      <c r="Q60" s="12"/>
      <c r="R60" s="12"/>
      <c r="U60" s="12"/>
      <c r="X60" s="12"/>
      <c r="Z60" s="16"/>
      <c r="AB60" s="12"/>
    </row>
    <row r="61" spans="2:29" ht="15" customHeight="1">
      <c r="B61" s="34" t="s">
        <v>23</v>
      </c>
      <c r="C61" s="35"/>
      <c r="D61" s="13">
        <f>SUM(D17:D59)</f>
        <v>0</v>
      </c>
      <c r="E61" s="36"/>
      <c r="F61" s="13">
        <f t="shared" ref="F61:P61" si="24">SUM(F17:F59)</f>
        <v>0</v>
      </c>
      <c r="G61" s="13">
        <f t="shared" si="24"/>
        <v>0</v>
      </c>
      <c r="H61" s="13">
        <f t="shared" si="24"/>
        <v>0</v>
      </c>
      <c r="I61" s="13">
        <f t="shared" si="24"/>
        <v>0</v>
      </c>
      <c r="J61" s="13">
        <f t="shared" si="24"/>
        <v>0</v>
      </c>
      <c r="K61" s="13">
        <f t="shared" si="24"/>
        <v>0</v>
      </c>
      <c r="L61" s="13">
        <f t="shared" si="24"/>
        <v>0</v>
      </c>
      <c r="M61" s="13">
        <f t="shared" si="24"/>
        <v>0</v>
      </c>
      <c r="N61" s="13">
        <f t="shared" si="24"/>
        <v>0</v>
      </c>
      <c r="O61" s="13">
        <f t="shared" si="24"/>
        <v>0</v>
      </c>
      <c r="P61" s="13">
        <f t="shared" si="24"/>
        <v>0</v>
      </c>
      <c r="Q61" s="36"/>
      <c r="R61" s="13">
        <f>SUM(R17:R59)</f>
        <v>0</v>
      </c>
      <c r="S61" s="96" t="str">
        <f>IF(R61=D61,"OK",IF(D61&lt;&gt;R61,"erreur"))</f>
        <v>OK</v>
      </c>
      <c r="U61" s="13">
        <f>SUM(U17:U59)</f>
        <v>0</v>
      </c>
      <c r="V61" s="96" t="str">
        <f t="shared" si="4"/>
        <v>OK</v>
      </c>
      <c r="X61" s="13">
        <f>SUM(X17:X59)</f>
        <v>0</v>
      </c>
      <c r="Z61" s="28" t="str">
        <f>IF(D61="",IF(X61="","OK","erreur"),IF(X61&lt;&gt;"","OK","erreur"))</f>
        <v>OK</v>
      </c>
      <c r="AB61" s="13">
        <f>+D75</f>
        <v>0</v>
      </c>
    </row>
    <row r="62" spans="2:29" ht="15" customHeight="1">
      <c r="B62" s="19"/>
      <c r="D62" s="36"/>
      <c r="E62" s="36"/>
      <c r="F62" s="36"/>
      <c r="G62" s="36"/>
      <c r="H62" s="36"/>
      <c r="I62" s="36"/>
      <c r="J62" s="36"/>
      <c r="K62" s="36"/>
      <c r="L62" s="36"/>
      <c r="M62" s="36"/>
      <c r="N62" s="36"/>
      <c r="O62" s="36"/>
      <c r="P62" s="36"/>
      <c r="Q62" s="36"/>
      <c r="R62" s="36"/>
      <c r="X62" s="37"/>
    </row>
    <row r="63" spans="2:29" ht="15" customHeight="1">
      <c r="D63" s="102" t="s">
        <v>64</v>
      </c>
      <c r="E63" s="36"/>
      <c r="F63" s="103">
        <f t="shared" ref="F63:O63" si="25">IF($R$61=0,0,+F61/$R$61)</f>
        <v>0</v>
      </c>
      <c r="G63" s="103">
        <f t="shared" si="25"/>
        <v>0</v>
      </c>
      <c r="H63" s="103">
        <f t="shared" si="25"/>
        <v>0</v>
      </c>
      <c r="I63" s="103">
        <f t="shared" si="25"/>
        <v>0</v>
      </c>
      <c r="J63" s="103">
        <f t="shared" si="25"/>
        <v>0</v>
      </c>
      <c r="K63" s="103">
        <f t="shared" si="25"/>
        <v>0</v>
      </c>
      <c r="L63" s="103">
        <f t="shared" si="25"/>
        <v>0</v>
      </c>
      <c r="M63" s="103">
        <f t="shared" si="25"/>
        <v>0</v>
      </c>
      <c r="N63" s="103">
        <f t="shared" si="25"/>
        <v>0</v>
      </c>
      <c r="O63" s="103">
        <f t="shared" si="25"/>
        <v>0</v>
      </c>
      <c r="P63" s="103">
        <f>IF($R$61=0,0,+P61/$R$61)</f>
        <v>0</v>
      </c>
      <c r="Q63" s="36"/>
      <c r="R63" s="104">
        <f>SUM(F63:P63)</f>
        <v>0</v>
      </c>
      <c r="X63" s="105"/>
      <c r="AB63" s="106"/>
      <c r="AC63" s="107"/>
    </row>
    <row r="64" spans="2:29" ht="15" customHeight="1">
      <c r="B64" s="19"/>
    </row>
    <row r="65" spans="2:23" ht="15" customHeight="1">
      <c r="D65" s="203" t="str">
        <f>IF(D61=R61,"",IF(D61&gt;R61,"Le total des ETP (colonne D) n'est pas reparti sur les différentes fonctions (colonnes F à P).","Le total des ETP par activité (colonnes F à P) est plus élevé que le total des ETP (colonne D)."))</f>
        <v/>
      </c>
      <c r="E65" s="203"/>
      <c r="F65" s="203"/>
      <c r="G65" s="203"/>
      <c r="H65" s="203"/>
      <c r="I65" s="203"/>
      <c r="J65" s="203"/>
      <c r="K65" s="203"/>
      <c r="L65" s="203"/>
      <c r="M65" s="203"/>
      <c r="N65" s="203"/>
      <c r="O65" s="203"/>
      <c r="P65" s="203"/>
      <c r="Q65" s="203"/>
      <c r="R65" s="203"/>
    </row>
    <row r="66" spans="2:23" ht="15" customHeight="1">
      <c r="D66" s="108"/>
      <c r="F66" s="108"/>
      <c r="G66" s="108"/>
      <c r="H66" s="108"/>
      <c r="I66" s="108"/>
      <c r="J66" s="108"/>
      <c r="K66" s="108"/>
      <c r="L66" s="108"/>
      <c r="M66" s="108"/>
      <c r="N66" s="108"/>
      <c r="O66" s="108"/>
      <c r="P66" s="108"/>
      <c r="Q66" s="108"/>
      <c r="R66" s="108"/>
    </row>
    <row r="67" spans="2:23" ht="15" customHeight="1">
      <c r="B67" s="113" t="s">
        <v>65</v>
      </c>
      <c r="C67" s="109"/>
      <c r="D67" s="110">
        <f>X61</f>
        <v>0</v>
      </c>
    </row>
    <row r="68" spans="2:23" ht="15" customHeight="1" thickBot="1">
      <c r="L68"/>
      <c r="M68"/>
      <c r="N68"/>
      <c r="O68"/>
      <c r="P68"/>
      <c r="Q68"/>
      <c r="R68"/>
    </row>
    <row r="69" spans="2:23" ht="15" customHeight="1" thickBot="1">
      <c r="B69" s="204" t="s">
        <v>70</v>
      </c>
      <c r="C69" s="205"/>
      <c r="D69" s="208"/>
      <c r="F69" s="117" t="s">
        <v>89</v>
      </c>
      <c r="G69" s="14" t="str">
        <f>IF(F70="OUI","à ne pas ajouter", "à ajouter")</f>
        <v>à ajouter</v>
      </c>
      <c r="L69"/>
      <c r="M69"/>
      <c r="N69"/>
      <c r="O69"/>
      <c r="P69"/>
      <c r="Q69"/>
      <c r="R69"/>
    </row>
    <row r="70" spans="2:23" ht="15" customHeight="1" thickBot="1">
      <c r="B70" s="206"/>
      <c r="C70" s="207"/>
      <c r="D70" s="209"/>
      <c r="F70" s="3"/>
      <c r="G70" s="111"/>
      <c r="L70"/>
      <c r="M70"/>
      <c r="N70"/>
      <c r="O70"/>
      <c r="P70"/>
      <c r="Q70"/>
      <c r="R70"/>
    </row>
    <row r="71" spans="2:23" ht="15" customHeight="1" thickBot="1">
      <c r="B71" s="112"/>
      <c r="C71" s="112"/>
      <c r="D71" s="12"/>
      <c r="I71" s="102"/>
      <c r="L71"/>
      <c r="M71"/>
      <c r="N71"/>
      <c r="O71"/>
      <c r="P71"/>
      <c r="Q71"/>
      <c r="R71"/>
    </row>
    <row r="72" spans="2:23" ht="15" customHeight="1" thickBot="1">
      <c r="B72" s="204" t="s">
        <v>71</v>
      </c>
      <c r="C72" s="205"/>
      <c r="D72" s="208"/>
      <c r="F72" s="117" t="s">
        <v>90</v>
      </c>
      <c r="G72" s="14" t="str">
        <f>IF(F73="OUI","ne pas déduire", "à déduire")</f>
        <v>à déduire</v>
      </c>
      <c r="L72"/>
      <c r="M72"/>
      <c r="N72"/>
      <c r="O72"/>
      <c r="P72"/>
      <c r="Q72"/>
      <c r="R72"/>
    </row>
    <row r="73" spans="2:23" ht="15" customHeight="1" thickBot="1">
      <c r="B73" s="206"/>
      <c r="C73" s="207"/>
      <c r="D73" s="209"/>
      <c r="F73" s="3"/>
      <c r="G73" s="133"/>
      <c r="H73" s="111"/>
      <c r="L73"/>
      <c r="M73"/>
      <c r="N73"/>
      <c r="O73"/>
      <c r="P73"/>
      <c r="Q73"/>
      <c r="R73"/>
    </row>
    <row r="74" spans="2:23" ht="15" customHeight="1">
      <c r="L74"/>
      <c r="M74"/>
      <c r="N74"/>
      <c r="O74"/>
      <c r="P74"/>
      <c r="Q74"/>
      <c r="R74"/>
      <c r="S74" s="39"/>
      <c r="T74" s="39"/>
      <c r="U74" s="39"/>
      <c r="V74" s="39"/>
      <c r="W74" s="39"/>
    </row>
    <row r="75" spans="2:23" ht="15" customHeight="1">
      <c r="B75" s="113" t="s">
        <v>24</v>
      </c>
      <c r="C75" s="114"/>
      <c r="D75" s="110">
        <f>IF(F70="non",D69,0)+IF(F73="non",-D72,0)+D67</f>
        <v>0</v>
      </c>
      <c r="S75" s="39"/>
      <c r="T75" s="39"/>
      <c r="U75" s="39"/>
      <c r="V75" s="39"/>
      <c r="W75" s="39"/>
    </row>
    <row r="76" spans="2:23" ht="15" customHeight="1">
      <c r="D76" s="38"/>
    </row>
  </sheetData>
  <sheetProtection selectLockedCells="1"/>
  <mergeCells count="31">
    <mergeCell ref="B2:AB2"/>
    <mergeCell ref="B4:AB4"/>
    <mergeCell ref="B5:AB5"/>
    <mergeCell ref="D7:X7"/>
    <mergeCell ref="F10:P10"/>
    <mergeCell ref="B8:C8"/>
    <mergeCell ref="AB12:AB14"/>
    <mergeCell ref="D65:R65"/>
    <mergeCell ref="B69:C70"/>
    <mergeCell ref="D69:D70"/>
    <mergeCell ref="V12:V14"/>
    <mergeCell ref="X12:X14"/>
    <mergeCell ref="Z12:Z14"/>
    <mergeCell ref="U12:U14"/>
    <mergeCell ref="K12:K14"/>
    <mergeCell ref="L12:L14"/>
    <mergeCell ref="M12:M14"/>
    <mergeCell ref="N12:N14"/>
    <mergeCell ref="O12:O14"/>
    <mergeCell ref="P12:P14"/>
    <mergeCell ref="D12:D14"/>
    <mergeCell ref="F12:F14"/>
    <mergeCell ref="B72:C73"/>
    <mergeCell ref="D72:D73"/>
    <mergeCell ref="R12:R14"/>
    <mergeCell ref="S12:S14"/>
    <mergeCell ref="B17:B25"/>
    <mergeCell ref="H12:H14"/>
    <mergeCell ref="I12:I14"/>
    <mergeCell ref="J12:J14"/>
    <mergeCell ref="G12:G14"/>
  </mergeCells>
  <conditionalFormatting sqref="B2">
    <cfRule type="expression" dxfId="39" priority="5">
      <formula>$AD$2="OK"</formula>
    </cfRule>
    <cfRule type="expression" dxfId="38" priority="14">
      <formula>$AD$2="NOK"</formula>
    </cfRule>
  </conditionalFormatting>
  <conditionalFormatting sqref="D65:D66">
    <cfRule type="notContainsBlanks" dxfId="37" priority="29">
      <formula>LEN(TRIM(D65))&gt;0</formula>
    </cfRule>
  </conditionalFormatting>
  <conditionalFormatting sqref="S17:S30 Z17:Z30 S32:S37 Z32:Z37 S39:S43 Z39:Z43 S45:S52 Z45:Z52 S54:S59 Z54:Z59 Z61">
    <cfRule type="containsText" dxfId="36" priority="30" stopIfTrue="1" operator="containsText" text="OK">
      <formula>NOT(ISERROR(SEARCH("OK",S17)))</formula>
    </cfRule>
  </conditionalFormatting>
  <conditionalFormatting sqref="S17:S59 Z17:Z59 Z61 AB31 AB38 AB44">
    <cfRule type="containsText" dxfId="35" priority="31" stopIfTrue="1" operator="containsText" text="erreur">
      <formula>NOT(ISERROR(SEARCH("erreur",S17)))</formula>
    </cfRule>
  </conditionalFormatting>
  <conditionalFormatting sqref="S61">
    <cfRule type="containsText" dxfId="34" priority="27" stopIfTrue="1" operator="containsText" text="OK">
      <formula>NOT(ISERROR(SEARCH("OK",S61)))</formula>
    </cfRule>
    <cfRule type="containsText" dxfId="33" priority="28" stopIfTrue="1" operator="containsText" text="erreur">
      <formula>NOT(ISERROR(SEARCH("erreur",S61)))</formula>
    </cfRule>
  </conditionalFormatting>
  <conditionalFormatting sqref="V17:V30 V32:V37 V39:V43 V45:V52 V54:V59">
    <cfRule type="containsText" dxfId="32" priority="3" stopIfTrue="1" operator="containsText" text="OK">
      <formula>NOT(ISERROR(SEARCH("OK",V17)))</formula>
    </cfRule>
  </conditionalFormatting>
  <conditionalFormatting sqref="V17:V59">
    <cfRule type="containsText" dxfId="31" priority="4" stopIfTrue="1" operator="containsText" text="erreur">
      <formula>NOT(ISERROR(SEARCH("erreur",V17)))</formula>
    </cfRule>
  </conditionalFormatting>
  <conditionalFormatting sqref="V61">
    <cfRule type="containsText" dxfId="30" priority="1" stopIfTrue="1" operator="containsText" text="OK">
      <formula>NOT(ISERROR(SEARCH("OK",V61)))</formula>
    </cfRule>
    <cfRule type="containsText" dxfId="29" priority="2" stopIfTrue="1" operator="containsText" text="erreur">
      <formula>NOT(ISERROR(SEARCH("erreur",V61)))</formula>
    </cfRule>
  </conditionalFormatting>
  <conditionalFormatting sqref="Z17:Z59 AB31 AB38 AB44 Z61">
    <cfRule type="containsText" dxfId="28" priority="33" stopIfTrue="1" operator="containsText" text="ok">
      <formula>NOT(ISERROR(SEARCH("ok",Z17)))</formula>
    </cfRule>
  </conditionalFormatting>
  <conditionalFormatting sqref="Z17:Z61 AB31 AB38 AB44">
    <cfRule type="cellIs" dxfId="27" priority="32" stopIfTrue="1" operator="equal">
      <formula>"erreur"</formula>
    </cfRule>
  </conditionalFormatting>
  <conditionalFormatting sqref="AB53">
    <cfRule type="containsText" dxfId="26" priority="24" stopIfTrue="1" operator="containsText" text="erreur">
      <formula>NOT(ISERROR(SEARCH("erreur",AB53)))</formula>
    </cfRule>
    <cfRule type="cellIs" dxfId="25" priority="25" stopIfTrue="1" operator="equal">
      <formula>"erreur"</formula>
    </cfRule>
    <cfRule type="containsText" dxfId="24" priority="26" stopIfTrue="1" operator="containsText" text="ok">
      <formula>NOT(ISERROR(SEARCH("ok",AB53)))</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3:G73 F70">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sheetPr>
  <dimension ref="B1:AD77"/>
  <sheetViews>
    <sheetView showGridLines="0" topLeftCell="D1" zoomScale="80" zoomScaleNormal="80" workbookViewId="0">
      <selection activeCell="O1" sqref="O1:O1048576"/>
    </sheetView>
  </sheetViews>
  <sheetFormatPr defaultColWidth="11.42578125" defaultRowHeight="15" customHeight="1"/>
  <cols>
    <col min="1" max="1" width="2.85546875" style="14" customWidth="1"/>
    <col min="2" max="2" width="8.5703125" style="14" customWidth="1"/>
    <col min="3" max="3" width="43.7109375" style="14" customWidth="1"/>
    <col min="4" max="4" width="14.28515625" style="14" customWidth="1"/>
    <col min="5" max="5" width="2.85546875" style="14" customWidth="1"/>
    <col min="6" max="16" width="14.28515625" style="14" customWidth="1"/>
    <col min="17" max="17" width="2.85546875" style="14" customWidth="1"/>
    <col min="18" max="19" width="14.28515625" style="14" customWidth="1"/>
    <col min="20" max="20" width="2.85546875" style="14" customWidth="1"/>
    <col min="21" max="22" width="14.28515625" style="14" customWidth="1"/>
    <col min="23" max="23" width="2.85546875" style="14" customWidth="1"/>
    <col min="24" max="24" width="14.28515625" style="14" customWidth="1"/>
    <col min="25" max="25" width="2.85546875" style="14" customWidth="1"/>
    <col min="26" max="26" width="14.42578125" style="14" customWidth="1"/>
    <col min="27" max="27" width="2.85546875" style="14" customWidth="1"/>
    <col min="28" max="28" width="14.28515625" style="14" customWidth="1"/>
    <col min="29" max="29" width="2.85546875" style="14" customWidth="1"/>
    <col min="30" max="16384" width="11.42578125" style="14"/>
  </cols>
  <sheetData>
    <row r="1" spans="2:30" ht="15" customHeight="1" thickBot="1"/>
    <row r="2" spans="2:30" s="16" customFormat="1" ht="60" customHeight="1" thickBot="1">
      <c r="B2" s="185" t="s">
        <v>143</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7"/>
      <c r="AD2" s="15"/>
    </row>
    <row r="3" spans="2:30" ht="15" customHeight="1" thickBot="1"/>
    <row r="4" spans="2:30" ht="15" customHeight="1">
      <c r="B4" s="188" t="s">
        <v>68</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90"/>
    </row>
    <row r="5" spans="2:30" ht="15" customHeight="1" thickBot="1">
      <c r="B5" s="191" t="s">
        <v>190</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3"/>
    </row>
    <row r="7" spans="2:30" ht="15" customHeight="1">
      <c r="B7" s="17" t="s">
        <v>60</v>
      </c>
      <c r="C7" s="18"/>
      <c r="D7" s="197">
        <f>+'F1'!C7</f>
        <v>0</v>
      </c>
      <c r="E7" s="198"/>
      <c r="F7" s="198"/>
      <c r="G7" s="198"/>
      <c r="H7" s="198"/>
      <c r="I7" s="198"/>
      <c r="J7" s="198"/>
      <c r="K7" s="198"/>
      <c r="L7" s="198"/>
      <c r="M7" s="198"/>
      <c r="N7" s="198"/>
      <c r="O7" s="198"/>
      <c r="P7" s="198"/>
      <c r="Q7" s="198"/>
      <c r="R7" s="198"/>
      <c r="S7" s="198"/>
      <c r="T7" s="198"/>
      <c r="U7" s="198"/>
      <c r="V7" s="198"/>
      <c r="W7" s="198"/>
      <c r="X7" s="199"/>
    </row>
    <row r="8" spans="2:30" ht="15" customHeight="1">
      <c r="B8" s="222" t="s">
        <v>95</v>
      </c>
      <c r="C8" s="223"/>
      <c r="D8" s="82" t="s">
        <v>59</v>
      </c>
      <c r="E8" s="83"/>
      <c r="F8" s="157" t="str">
        <f>+IF('F1'!D21="Oui",'F1'!C21,"")</f>
        <v/>
      </c>
      <c r="G8" s="157" t="str">
        <f>+IF('F1'!D23="Oui",'F1'!C23,"")</f>
        <v/>
      </c>
      <c r="H8" s="158" t="str">
        <f>+IF('F1'!D25="Oui",'F1'!C25,"")</f>
        <v/>
      </c>
      <c r="I8" s="83"/>
      <c r="J8" s="83"/>
      <c r="K8" s="83"/>
      <c r="L8" s="83"/>
      <c r="M8" s="83"/>
      <c r="N8" s="83"/>
      <c r="O8" s="83"/>
      <c r="P8" s="83"/>
      <c r="Q8" s="83"/>
      <c r="R8" s="83"/>
      <c r="S8" s="83"/>
      <c r="T8" s="83"/>
      <c r="U8" s="83"/>
      <c r="V8" s="83"/>
      <c r="W8" s="83"/>
      <c r="X8" s="84"/>
    </row>
    <row r="9" spans="2:30" ht="15" customHeight="1" thickBot="1">
      <c r="B9" s="19"/>
      <c r="D9" s="20"/>
      <c r="F9" s="20"/>
      <c r="G9" s="20"/>
      <c r="H9" s="20"/>
    </row>
    <row r="10" spans="2:30" ht="15" customHeight="1" thickBot="1">
      <c r="B10" s="41"/>
      <c r="F10" s="194" t="s">
        <v>61</v>
      </c>
      <c r="G10" s="195"/>
      <c r="H10" s="195"/>
      <c r="I10" s="195"/>
      <c r="J10" s="195"/>
      <c r="K10" s="195"/>
      <c r="L10" s="195"/>
      <c r="M10" s="195"/>
      <c r="N10" s="195"/>
      <c r="O10" s="195"/>
      <c r="P10" s="196"/>
      <c r="Q10" s="85"/>
      <c r="R10" s="85"/>
    </row>
    <row r="11" spans="2:30" ht="15" customHeight="1">
      <c r="D11" s="127">
        <v>1</v>
      </c>
      <c r="F11" s="127" t="s">
        <v>121</v>
      </c>
      <c r="G11" s="127" t="s">
        <v>122</v>
      </c>
      <c r="H11" s="127" t="s">
        <v>123</v>
      </c>
      <c r="I11" s="127" t="s">
        <v>124</v>
      </c>
      <c r="J11" s="127" t="s">
        <v>125</v>
      </c>
      <c r="K11" s="127" t="s">
        <v>126</v>
      </c>
      <c r="L11" s="127" t="s">
        <v>127</v>
      </c>
      <c r="M11" s="127" t="s">
        <v>128</v>
      </c>
      <c r="N11" s="127" t="s">
        <v>129</v>
      </c>
      <c r="O11" s="127" t="s">
        <v>130</v>
      </c>
      <c r="P11" s="127" t="s">
        <v>145</v>
      </c>
      <c r="R11" s="127" t="s">
        <v>131</v>
      </c>
      <c r="U11" s="127">
        <v>2</v>
      </c>
      <c r="X11" s="127">
        <v>3</v>
      </c>
      <c r="Z11" s="127">
        <v>4</v>
      </c>
      <c r="AB11" s="127" t="s">
        <v>132</v>
      </c>
    </row>
    <row r="12" spans="2:30" s="16" customFormat="1" ht="30.2" customHeight="1">
      <c r="B12" s="14"/>
      <c r="C12" s="14"/>
      <c r="D12" s="182" t="s">
        <v>74</v>
      </c>
      <c r="E12" s="14"/>
      <c r="F12" s="182" t="s">
        <v>79</v>
      </c>
      <c r="G12" s="182" t="s">
        <v>144</v>
      </c>
      <c r="H12" s="182" t="s">
        <v>80</v>
      </c>
      <c r="I12" s="182" t="s">
        <v>81</v>
      </c>
      <c r="J12" s="182" t="s">
        <v>82</v>
      </c>
      <c r="K12" s="182" t="s">
        <v>83</v>
      </c>
      <c r="L12" s="182" t="s">
        <v>84</v>
      </c>
      <c r="M12" s="182" t="s">
        <v>85</v>
      </c>
      <c r="N12" s="182" t="s">
        <v>86</v>
      </c>
      <c r="O12" s="182" t="s">
        <v>87</v>
      </c>
      <c r="P12" s="182" t="s">
        <v>88</v>
      </c>
      <c r="Q12" s="86"/>
      <c r="R12" s="179" t="s">
        <v>75</v>
      </c>
      <c r="S12" s="179" t="s">
        <v>133</v>
      </c>
      <c r="U12" s="210" t="s">
        <v>76</v>
      </c>
      <c r="V12" s="179" t="s">
        <v>134</v>
      </c>
      <c r="X12" s="182" t="s">
        <v>77</v>
      </c>
      <c r="Z12" s="200" t="s">
        <v>78</v>
      </c>
      <c r="AB12" s="179" t="s">
        <v>62</v>
      </c>
    </row>
    <row r="13" spans="2:30" s="16" customFormat="1" ht="30.2" customHeight="1">
      <c r="B13" s="14"/>
      <c r="C13" s="14"/>
      <c r="D13" s="183"/>
      <c r="E13" s="14"/>
      <c r="F13" s="183"/>
      <c r="G13" s="183"/>
      <c r="H13" s="183"/>
      <c r="I13" s="183"/>
      <c r="J13" s="183"/>
      <c r="K13" s="183"/>
      <c r="L13" s="183"/>
      <c r="M13" s="183"/>
      <c r="N13" s="183"/>
      <c r="O13" s="183"/>
      <c r="P13" s="183"/>
      <c r="Q13" s="87"/>
      <c r="R13" s="180"/>
      <c r="S13" s="180"/>
      <c r="U13" s="210"/>
      <c r="V13" s="180"/>
      <c r="X13" s="183"/>
      <c r="Z13" s="201"/>
      <c r="AB13" s="180"/>
    </row>
    <row r="14" spans="2:30" s="16" customFormat="1" ht="30.2" customHeight="1">
      <c r="B14" s="14"/>
      <c r="C14" s="14"/>
      <c r="D14" s="184"/>
      <c r="E14" s="14"/>
      <c r="F14" s="184"/>
      <c r="G14" s="184"/>
      <c r="H14" s="184"/>
      <c r="I14" s="184"/>
      <c r="J14" s="184"/>
      <c r="K14" s="184"/>
      <c r="L14" s="184"/>
      <c r="M14" s="184"/>
      <c r="N14" s="184"/>
      <c r="O14" s="184"/>
      <c r="P14" s="184"/>
      <c r="Q14" s="87"/>
      <c r="R14" s="181"/>
      <c r="S14" s="181"/>
      <c r="U14" s="210"/>
      <c r="V14" s="181"/>
      <c r="X14" s="184"/>
      <c r="Z14" s="202"/>
      <c r="AB14" s="181"/>
    </row>
    <row r="15" spans="2:30" ht="15" customHeight="1">
      <c r="B15" s="21" t="s">
        <v>63</v>
      </c>
      <c r="C15" s="22"/>
      <c r="D15" s="23"/>
      <c r="F15" s="88"/>
      <c r="G15" s="132"/>
      <c r="H15" s="89"/>
      <c r="I15" s="89"/>
      <c r="J15" s="89"/>
      <c r="K15" s="89"/>
      <c r="L15" s="89"/>
      <c r="M15" s="89"/>
      <c r="N15" s="89"/>
      <c r="O15" s="89"/>
      <c r="P15" s="90"/>
      <c r="Q15" s="91"/>
      <c r="R15" s="9"/>
      <c r="S15" s="92"/>
      <c r="U15" s="9"/>
      <c r="V15" s="92"/>
      <c r="X15" s="9"/>
      <c r="Z15" s="24"/>
      <c r="AB15" s="9"/>
    </row>
    <row r="16" spans="2:30" ht="15" customHeight="1">
      <c r="B16" s="21"/>
      <c r="C16" s="25" t="s">
        <v>0</v>
      </c>
      <c r="D16" s="23"/>
      <c r="F16" s="93"/>
      <c r="G16" s="89"/>
      <c r="H16" s="89"/>
      <c r="I16" s="89"/>
      <c r="J16" s="89"/>
      <c r="K16" s="89"/>
      <c r="L16" s="89"/>
      <c r="M16" s="89"/>
      <c r="N16" s="89"/>
      <c r="O16" s="89"/>
      <c r="P16" s="90"/>
      <c r="Q16" s="91"/>
      <c r="R16" s="9"/>
      <c r="S16" s="92"/>
      <c r="U16" s="9"/>
      <c r="V16" s="92"/>
      <c r="X16" s="9"/>
      <c r="Z16" s="24"/>
      <c r="AB16" s="9"/>
    </row>
    <row r="17" spans="2:28" ht="15" customHeight="1">
      <c r="B17" s="29"/>
      <c r="C17" s="14" t="str">
        <f>'F2 SAS'!C17</f>
        <v xml:space="preserve">Médecin </v>
      </c>
      <c r="D17" s="94">
        <f>'F2 SAS'!D17+'F2 FHL'!D17+'F2 ETAT-COMMUNAL'!D17</f>
        <v>0</v>
      </c>
      <c r="E17" s="36"/>
      <c r="F17" s="94">
        <f>'F2 SAS'!F17+'F2 FHL'!F17+'F2 ETAT-COMMUNAL'!F17</f>
        <v>0</v>
      </c>
      <c r="G17" s="94">
        <f>'F2 SAS'!G17+'F2 FHL'!G17+'F2 ETAT-COMMUNAL'!G17</f>
        <v>0</v>
      </c>
      <c r="H17" s="94">
        <f>'F2 SAS'!H17+'F2 FHL'!H17+'F2 ETAT-COMMUNAL'!H17</f>
        <v>0</v>
      </c>
      <c r="I17" s="94">
        <f>'F2 SAS'!I17+'F2 FHL'!I17+'F2 ETAT-COMMUNAL'!I17</f>
        <v>0</v>
      </c>
      <c r="J17" s="94">
        <f>'F2 SAS'!J17+'F2 FHL'!J17+'F2 ETAT-COMMUNAL'!J17</f>
        <v>0</v>
      </c>
      <c r="K17" s="94">
        <f>'F2 SAS'!K17+'F2 FHL'!K17+'F2 ETAT-COMMUNAL'!K17</f>
        <v>0</v>
      </c>
      <c r="L17" s="94">
        <f>'F2 SAS'!L17+'F2 FHL'!L17+'F2 ETAT-COMMUNAL'!L17</f>
        <v>0</v>
      </c>
      <c r="M17" s="94">
        <f>'F2 SAS'!M17+'F2 FHL'!M17+'F2 ETAT-COMMUNAL'!M17</f>
        <v>0</v>
      </c>
      <c r="N17" s="94">
        <f>'F2 SAS'!N17+'F2 FHL'!N17+'F2 ETAT-COMMUNAL'!N17</f>
        <v>0</v>
      </c>
      <c r="O17" s="94">
        <f>'F2 SAS'!O17+'F2 FHL'!O17+'F2 ETAT-COMMUNAL'!O17</f>
        <v>0</v>
      </c>
      <c r="P17" s="94">
        <f>'F2 SAS'!P17+'F2 FHL'!P17+'F2 ETAT-COMMUNAL'!P17</f>
        <v>0</v>
      </c>
      <c r="Q17" s="95"/>
      <c r="R17" s="27">
        <f>SUM(F17:P17)</f>
        <v>0</v>
      </c>
      <c r="S17" s="96" t="str">
        <f t="shared" ref="S17:S30" si="0">IF(R17=D17,"OK",IF(D17&lt;&gt;R17,"erreur"))</f>
        <v>OK</v>
      </c>
      <c r="U17" s="94">
        <f>'F2 SAS'!U17+'F2 FHL'!U17+'F2 ETAT-COMMUNAL'!U17</f>
        <v>0</v>
      </c>
      <c r="V17" s="96" t="str">
        <f>IF(R17=0,"OK",IF(AND(R17&gt;0,U17&lt;&gt;0,U17=INT(U17),INT(U17)&gt;=R17),"OK","erreur"))</f>
        <v>OK</v>
      </c>
      <c r="X17" s="94">
        <f>'F2 SAS'!X17+'F2 FHL'!X17+'F2 ETAT-COMMUNAL'!X17</f>
        <v>0</v>
      </c>
      <c r="Z17" s="28" t="str">
        <f t="shared" ref="Z17:Z30" si="1">IF(D17="",IF(X17="","OK","erreur"),IF(X17&lt;&gt;"","OK","erreur"))</f>
        <v>OK</v>
      </c>
      <c r="AB17" s="27">
        <f t="shared" ref="AB17:AB30" si="2">IFERROR(+X17*AB$61/X$61,0)</f>
        <v>0</v>
      </c>
    </row>
    <row r="18" spans="2:28" ht="15" customHeight="1">
      <c r="B18" s="29"/>
      <c r="C18" s="14" t="str">
        <f>'F2 SAS'!C18</f>
        <v>Licencié en sciences hospitalières</v>
      </c>
      <c r="D18" s="94">
        <f>'F2 SAS'!D18+'F2 FHL'!D18+'F2 ETAT-COMMUNAL'!D18</f>
        <v>0</v>
      </c>
      <c r="E18" s="36"/>
      <c r="F18" s="94">
        <f>'F2 SAS'!F18+'F2 FHL'!F18+'F2 ETAT-COMMUNAL'!F18</f>
        <v>0</v>
      </c>
      <c r="G18" s="94">
        <f>'F2 SAS'!G18+'F2 FHL'!G18+'F2 ETAT-COMMUNAL'!G18</f>
        <v>0</v>
      </c>
      <c r="H18" s="94">
        <f>'F2 SAS'!H18+'F2 FHL'!H18+'F2 ETAT-COMMUNAL'!H18</f>
        <v>0</v>
      </c>
      <c r="I18" s="94">
        <f>'F2 SAS'!I18+'F2 FHL'!I18+'F2 ETAT-COMMUNAL'!I18</f>
        <v>0</v>
      </c>
      <c r="J18" s="94">
        <f>'F2 SAS'!J18+'F2 FHL'!J18+'F2 ETAT-COMMUNAL'!J18</f>
        <v>0</v>
      </c>
      <c r="K18" s="94">
        <f>'F2 SAS'!K18+'F2 FHL'!K18+'F2 ETAT-COMMUNAL'!K18</f>
        <v>0</v>
      </c>
      <c r="L18" s="94">
        <f>'F2 SAS'!L18+'F2 FHL'!L18+'F2 ETAT-COMMUNAL'!L18</f>
        <v>0</v>
      </c>
      <c r="M18" s="94">
        <f>'F2 SAS'!M18+'F2 FHL'!M18+'F2 ETAT-COMMUNAL'!M18</f>
        <v>0</v>
      </c>
      <c r="N18" s="94">
        <f>'F2 SAS'!N18+'F2 FHL'!N18+'F2 ETAT-COMMUNAL'!N18</f>
        <v>0</v>
      </c>
      <c r="O18" s="94">
        <f>'F2 SAS'!O18+'F2 FHL'!O18+'F2 ETAT-COMMUNAL'!O18</f>
        <v>0</v>
      </c>
      <c r="P18" s="94">
        <f>'F2 SAS'!P18+'F2 FHL'!P18+'F2 ETAT-COMMUNAL'!P18</f>
        <v>0</v>
      </c>
      <c r="Q18" s="95"/>
      <c r="R18" s="27">
        <f t="shared" ref="R18:R30" si="3">SUM(F18:P18)</f>
        <v>0</v>
      </c>
      <c r="S18" s="96" t="str">
        <f t="shared" si="0"/>
        <v>OK</v>
      </c>
      <c r="U18" s="94">
        <f>'F2 SAS'!U18+'F2 FHL'!U18+'F2 ETAT-COMMUNAL'!U18</f>
        <v>0</v>
      </c>
      <c r="V18" s="96" t="str">
        <f t="shared" ref="V18:V61" si="4">IF(R18=0,"OK",IF(AND(R18&gt;0,U18&lt;&gt;0,U18=INT(U18),INT(U18)&gt;=R18),"OK","erreur"))</f>
        <v>OK</v>
      </c>
      <c r="X18" s="94">
        <f>'F2 SAS'!X18+'F2 FHL'!X18+'F2 ETAT-COMMUNAL'!X18</f>
        <v>0</v>
      </c>
      <c r="Z18" s="28" t="str">
        <f t="shared" si="1"/>
        <v>OK</v>
      </c>
      <c r="AB18" s="27">
        <f t="shared" si="2"/>
        <v>0</v>
      </c>
    </row>
    <row r="19" spans="2:28" ht="15" customHeight="1">
      <c r="B19" s="29"/>
      <c r="C19" s="14" t="str">
        <f>'F2 SAS'!C19</f>
        <v>Infirmier hospitalier gradué</v>
      </c>
      <c r="D19" s="94">
        <f>'F2 SAS'!D19+'F2 FHL'!D19+'F2 ETAT-COMMUNAL'!D19</f>
        <v>0</v>
      </c>
      <c r="E19" s="36"/>
      <c r="F19" s="94">
        <f>'F2 SAS'!F19+'F2 FHL'!F19+'F2 ETAT-COMMUNAL'!F19</f>
        <v>0</v>
      </c>
      <c r="G19" s="94">
        <f>'F2 SAS'!G19+'F2 FHL'!G19+'F2 ETAT-COMMUNAL'!G19</f>
        <v>0</v>
      </c>
      <c r="H19" s="94">
        <f>'F2 SAS'!H19+'F2 FHL'!H19+'F2 ETAT-COMMUNAL'!H19</f>
        <v>0</v>
      </c>
      <c r="I19" s="94">
        <f>'F2 SAS'!I19+'F2 FHL'!I19+'F2 ETAT-COMMUNAL'!I19</f>
        <v>0</v>
      </c>
      <c r="J19" s="94">
        <f>'F2 SAS'!J19+'F2 FHL'!J19+'F2 ETAT-COMMUNAL'!J19</f>
        <v>0</v>
      </c>
      <c r="K19" s="94">
        <f>'F2 SAS'!K19+'F2 FHL'!K19+'F2 ETAT-COMMUNAL'!K19</f>
        <v>0</v>
      </c>
      <c r="L19" s="94">
        <f>'F2 SAS'!L19+'F2 FHL'!L19+'F2 ETAT-COMMUNAL'!L19</f>
        <v>0</v>
      </c>
      <c r="M19" s="94">
        <f>'F2 SAS'!M19+'F2 FHL'!M19+'F2 ETAT-COMMUNAL'!M19</f>
        <v>0</v>
      </c>
      <c r="N19" s="94">
        <f>'F2 SAS'!N19+'F2 FHL'!N19+'F2 ETAT-COMMUNAL'!N19</f>
        <v>0</v>
      </c>
      <c r="O19" s="94">
        <f>'F2 SAS'!O19+'F2 FHL'!O19+'F2 ETAT-COMMUNAL'!O19</f>
        <v>0</v>
      </c>
      <c r="P19" s="94">
        <f>'F2 SAS'!P19+'F2 FHL'!P19+'F2 ETAT-COMMUNAL'!P19</f>
        <v>0</v>
      </c>
      <c r="Q19" s="95"/>
      <c r="R19" s="27">
        <f t="shared" si="3"/>
        <v>0</v>
      </c>
      <c r="S19" s="96" t="str">
        <f t="shared" si="0"/>
        <v>OK</v>
      </c>
      <c r="U19" s="94">
        <f>'F2 SAS'!U19+'F2 FHL'!U19+'F2 ETAT-COMMUNAL'!U19</f>
        <v>0</v>
      </c>
      <c r="V19" s="96" t="str">
        <f t="shared" si="4"/>
        <v>OK</v>
      </c>
      <c r="X19" s="94">
        <f>'F2 SAS'!X19+'F2 FHL'!X19+'F2 ETAT-COMMUNAL'!X19</f>
        <v>0</v>
      </c>
      <c r="Z19" s="28" t="str">
        <f t="shared" si="1"/>
        <v>OK</v>
      </c>
      <c r="AB19" s="27">
        <f t="shared" si="2"/>
        <v>0</v>
      </c>
    </row>
    <row r="20" spans="2:28" ht="15" customHeight="1">
      <c r="B20" s="29"/>
      <c r="C20" s="14" t="str">
        <f>'F2 SAS'!C20</f>
        <v>Assistant social</v>
      </c>
      <c r="D20" s="94">
        <f>'F2 SAS'!D20+'F2 FHL'!D20+'F2 ETAT-COMMUNAL'!D20</f>
        <v>0</v>
      </c>
      <c r="E20" s="36"/>
      <c r="F20" s="94">
        <f>'F2 SAS'!F20+'F2 FHL'!F20+'F2 ETAT-COMMUNAL'!F20</f>
        <v>0</v>
      </c>
      <c r="G20" s="94">
        <f>'F2 SAS'!G20+'F2 FHL'!G20+'F2 ETAT-COMMUNAL'!G20</f>
        <v>0</v>
      </c>
      <c r="H20" s="94">
        <f>'F2 SAS'!H20+'F2 FHL'!H20+'F2 ETAT-COMMUNAL'!H20</f>
        <v>0</v>
      </c>
      <c r="I20" s="94">
        <f>'F2 SAS'!I20+'F2 FHL'!I20+'F2 ETAT-COMMUNAL'!I20</f>
        <v>0</v>
      </c>
      <c r="J20" s="94">
        <f>'F2 SAS'!J20+'F2 FHL'!J20+'F2 ETAT-COMMUNAL'!J20</f>
        <v>0</v>
      </c>
      <c r="K20" s="94">
        <f>'F2 SAS'!K20+'F2 FHL'!K20+'F2 ETAT-COMMUNAL'!K20</f>
        <v>0</v>
      </c>
      <c r="L20" s="94">
        <f>'F2 SAS'!L20+'F2 FHL'!L20+'F2 ETAT-COMMUNAL'!L20</f>
        <v>0</v>
      </c>
      <c r="M20" s="94">
        <f>'F2 SAS'!M20+'F2 FHL'!M20+'F2 ETAT-COMMUNAL'!M20</f>
        <v>0</v>
      </c>
      <c r="N20" s="94">
        <f>'F2 SAS'!N20+'F2 FHL'!N20+'F2 ETAT-COMMUNAL'!N20</f>
        <v>0</v>
      </c>
      <c r="O20" s="94">
        <f>'F2 SAS'!O20+'F2 FHL'!O20+'F2 ETAT-COMMUNAL'!O20</f>
        <v>0</v>
      </c>
      <c r="P20" s="94">
        <f>'F2 SAS'!P20+'F2 FHL'!P20+'F2 ETAT-COMMUNAL'!P20</f>
        <v>0</v>
      </c>
      <c r="Q20" s="95"/>
      <c r="R20" s="27">
        <f t="shared" si="3"/>
        <v>0</v>
      </c>
      <c r="S20" s="96" t="str">
        <f t="shared" si="0"/>
        <v>OK</v>
      </c>
      <c r="U20" s="94">
        <f>'F2 SAS'!U20+'F2 FHL'!U20+'F2 ETAT-COMMUNAL'!U20</f>
        <v>0</v>
      </c>
      <c r="V20" s="96" t="str">
        <f t="shared" si="4"/>
        <v>OK</v>
      </c>
      <c r="X20" s="94">
        <f>'F2 SAS'!X20+'F2 FHL'!X20+'F2 ETAT-COMMUNAL'!X20</f>
        <v>0</v>
      </c>
      <c r="Z20" s="28" t="str">
        <f t="shared" si="1"/>
        <v>OK</v>
      </c>
      <c r="AB20" s="27">
        <f t="shared" si="2"/>
        <v>0</v>
      </c>
    </row>
    <row r="21" spans="2:28" ht="15" customHeight="1">
      <c r="B21" s="29"/>
      <c r="C21" s="14" t="str">
        <f>'F2 SAS'!C21</f>
        <v>Ergothérapeute</v>
      </c>
      <c r="D21" s="94">
        <f>'F2 SAS'!D21+'F2 FHL'!D21+'F2 ETAT-COMMUNAL'!D21</f>
        <v>0</v>
      </c>
      <c r="E21" s="36"/>
      <c r="F21" s="94">
        <f>'F2 SAS'!F21+'F2 FHL'!F21+'F2 ETAT-COMMUNAL'!F21</f>
        <v>0</v>
      </c>
      <c r="G21" s="94">
        <f>'F2 SAS'!G21+'F2 FHL'!G21+'F2 ETAT-COMMUNAL'!G21</f>
        <v>0</v>
      </c>
      <c r="H21" s="94">
        <f>'F2 SAS'!H21+'F2 FHL'!H21+'F2 ETAT-COMMUNAL'!H21</f>
        <v>0</v>
      </c>
      <c r="I21" s="94">
        <f>'F2 SAS'!I21+'F2 FHL'!I21+'F2 ETAT-COMMUNAL'!I21</f>
        <v>0</v>
      </c>
      <c r="J21" s="94">
        <f>'F2 SAS'!J21+'F2 FHL'!J21+'F2 ETAT-COMMUNAL'!J21</f>
        <v>0</v>
      </c>
      <c r="K21" s="94">
        <f>'F2 SAS'!K21+'F2 FHL'!K21+'F2 ETAT-COMMUNAL'!K21</f>
        <v>0</v>
      </c>
      <c r="L21" s="94">
        <f>'F2 SAS'!L21+'F2 FHL'!L21+'F2 ETAT-COMMUNAL'!L21</f>
        <v>0</v>
      </c>
      <c r="M21" s="94">
        <f>'F2 SAS'!M21+'F2 FHL'!M21+'F2 ETAT-COMMUNAL'!M21</f>
        <v>0</v>
      </c>
      <c r="N21" s="94">
        <f>'F2 SAS'!N21+'F2 FHL'!N21+'F2 ETAT-COMMUNAL'!N21</f>
        <v>0</v>
      </c>
      <c r="O21" s="94">
        <f>'F2 SAS'!O21+'F2 FHL'!O21+'F2 ETAT-COMMUNAL'!O21</f>
        <v>0</v>
      </c>
      <c r="P21" s="94">
        <f>'F2 SAS'!P21+'F2 FHL'!P21+'F2 ETAT-COMMUNAL'!P21</f>
        <v>0</v>
      </c>
      <c r="Q21" s="95"/>
      <c r="R21" s="27">
        <f t="shared" si="3"/>
        <v>0</v>
      </c>
      <c r="S21" s="96" t="str">
        <f t="shared" si="0"/>
        <v>OK</v>
      </c>
      <c r="U21" s="94">
        <f>'F2 SAS'!U21+'F2 FHL'!U21+'F2 ETAT-COMMUNAL'!U21</f>
        <v>0</v>
      </c>
      <c r="V21" s="96" t="str">
        <f t="shared" si="4"/>
        <v>OK</v>
      </c>
      <c r="X21" s="94">
        <f>'F2 SAS'!X21+'F2 FHL'!X21+'F2 ETAT-COMMUNAL'!X21</f>
        <v>0</v>
      </c>
      <c r="Z21" s="28" t="str">
        <f t="shared" si="1"/>
        <v>OK</v>
      </c>
      <c r="AB21" s="27">
        <f t="shared" si="2"/>
        <v>0</v>
      </c>
    </row>
    <row r="22" spans="2:28" ht="15" customHeight="1">
      <c r="B22" s="29"/>
      <c r="C22" s="14" t="str">
        <f>'F2 SAS'!C22</f>
        <v>Kinésithérapeute</v>
      </c>
      <c r="D22" s="94">
        <f>'F2 SAS'!D22+'F2 FHL'!D22+'F2 ETAT-COMMUNAL'!D22</f>
        <v>0</v>
      </c>
      <c r="E22" s="36"/>
      <c r="F22" s="94">
        <f>'F2 SAS'!F22+'F2 FHL'!F22+'F2 ETAT-COMMUNAL'!F22</f>
        <v>0</v>
      </c>
      <c r="G22" s="94">
        <f>'F2 SAS'!G22+'F2 FHL'!G22+'F2 ETAT-COMMUNAL'!G22</f>
        <v>0</v>
      </c>
      <c r="H22" s="94">
        <f>'F2 SAS'!H22+'F2 FHL'!H22+'F2 ETAT-COMMUNAL'!H22</f>
        <v>0</v>
      </c>
      <c r="I22" s="94">
        <f>'F2 SAS'!I22+'F2 FHL'!I22+'F2 ETAT-COMMUNAL'!I22</f>
        <v>0</v>
      </c>
      <c r="J22" s="94">
        <f>'F2 SAS'!J22+'F2 FHL'!J22+'F2 ETAT-COMMUNAL'!J22</f>
        <v>0</v>
      </c>
      <c r="K22" s="94">
        <f>'F2 SAS'!K22+'F2 FHL'!K22+'F2 ETAT-COMMUNAL'!K22</f>
        <v>0</v>
      </c>
      <c r="L22" s="94">
        <f>'F2 SAS'!L22+'F2 FHL'!L22+'F2 ETAT-COMMUNAL'!L22</f>
        <v>0</v>
      </c>
      <c r="M22" s="94">
        <f>'F2 SAS'!M22+'F2 FHL'!M22+'F2 ETAT-COMMUNAL'!M22</f>
        <v>0</v>
      </c>
      <c r="N22" s="94">
        <f>'F2 SAS'!N22+'F2 FHL'!N22+'F2 ETAT-COMMUNAL'!N22</f>
        <v>0</v>
      </c>
      <c r="O22" s="94">
        <f>'F2 SAS'!O22+'F2 FHL'!O22+'F2 ETAT-COMMUNAL'!O22</f>
        <v>0</v>
      </c>
      <c r="P22" s="94">
        <f>'F2 SAS'!P22+'F2 FHL'!P22+'F2 ETAT-COMMUNAL'!P22</f>
        <v>0</v>
      </c>
      <c r="Q22" s="95"/>
      <c r="R22" s="27">
        <f t="shared" si="3"/>
        <v>0</v>
      </c>
      <c r="S22" s="96" t="str">
        <f t="shared" si="0"/>
        <v>OK</v>
      </c>
      <c r="U22" s="94">
        <f>'F2 SAS'!U22+'F2 FHL'!U22+'F2 ETAT-COMMUNAL'!U22</f>
        <v>0</v>
      </c>
      <c r="V22" s="96" t="str">
        <f t="shared" si="4"/>
        <v>OK</v>
      </c>
      <c r="X22" s="94">
        <f>'F2 SAS'!X22+'F2 FHL'!X22+'F2 ETAT-COMMUNAL'!X22</f>
        <v>0</v>
      </c>
      <c r="Z22" s="28" t="str">
        <f t="shared" si="1"/>
        <v>OK</v>
      </c>
      <c r="AB22" s="27">
        <f t="shared" si="2"/>
        <v>0</v>
      </c>
    </row>
    <row r="23" spans="2:28" ht="15" customHeight="1">
      <c r="B23" s="29"/>
      <c r="C23" s="14" t="str">
        <f>'F2 SAS'!C23</f>
        <v>Psychomotricien</v>
      </c>
      <c r="D23" s="94">
        <f>'F2 SAS'!D23+'F2 FHL'!D23+'F2 ETAT-COMMUNAL'!D23</f>
        <v>0</v>
      </c>
      <c r="E23" s="36"/>
      <c r="F23" s="94">
        <f>'F2 SAS'!F23+'F2 FHL'!F23+'F2 ETAT-COMMUNAL'!F23</f>
        <v>0</v>
      </c>
      <c r="G23" s="94">
        <f>'F2 SAS'!G23+'F2 FHL'!G23+'F2 ETAT-COMMUNAL'!G23</f>
        <v>0</v>
      </c>
      <c r="H23" s="94">
        <f>'F2 SAS'!H23+'F2 FHL'!H23+'F2 ETAT-COMMUNAL'!H23</f>
        <v>0</v>
      </c>
      <c r="I23" s="94">
        <f>'F2 SAS'!I23+'F2 FHL'!I23+'F2 ETAT-COMMUNAL'!I23</f>
        <v>0</v>
      </c>
      <c r="J23" s="94">
        <f>'F2 SAS'!J23+'F2 FHL'!J23+'F2 ETAT-COMMUNAL'!J23</f>
        <v>0</v>
      </c>
      <c r="K23" s="94">
        <f>'F2 SAS'!K23+'F2 FHL'!K23+'F2 ETAT-COMMUNAL'!K23</f>
        <v>0</v>
      </c>
      <c r="L23" s="94">
        <f>'F2 SAS'!L23+'F2 FHL'!L23+'F2 ETAT-COMMUNAL'!L23</f>
        <v>0</v>
      </c>
      <c r="M23" s="94">
        <f>'F2 SAS'!M23+'F2 FHL'!M23+'F2 ETAT-COMMUNAL'!M23</f>
        <v>0</v>
      </c>
      <c r="N23" s="94">
        <f>'F2 SAS'!N23+'F2 FHL'!N23+'F2 ETAT-COMMUNAL'!N23</f>
        <v>0</v>
      </c>
      <c r="O23" s="94">
        <f>'F2 SAS'!O23+'F2 FHL'!O23+'F2 ETAT-COMMUNAL'!O23</f>
        <v>0</v>
      </c>
      <c r="P23" s="94">
        <f>'F2 SAS'!P23+'F2 FHL'!P23+'F2 ETAT-COMMUNAL'!P23</f>
        <v>0</v>
      </c>
      <c r="Q23" s="95"/>
      <c r="R23" s="27">
        <f t="shared" si="3"/>
        <v>0</v>
      </c>
      <c r="S23" s="96" t="str">
        <f t="shared" si="0"/>
        <v>OK</v>
      </c>
      <c r="U23" s="94">
        <f>'F2 SAS'!U23+'F2 FHL'!U23+'F2 ETAT-COMMUNAL'!U23</f>
        <v>0</v>
      </c>
      <c r="V23" s="96" t="str">
        <f t="shared" si="4"/>
        <v>OK</v>
      </c>
      <c r="X23" s="94">
        <f>'F2 SAS'!X23+'F2 FHL'!X23+'F2 ETAT-COMMUNAL'!X23</f>
        <v>0</v>
      </c>
      <c r="Z23" s="28" t="str">
        <f t="shared" si="1"/>
        <v>OK</v>
      </c>
      <c r="AB23" s="27">
        <f t="shared" si="2"/>
        <v>0</v>
      </c>
    </row>
    <row r="24" spans="2:28" ht="15" customHeight="1">
      <c r="B24" s="29"/>
      <c r="C24" s="14" t="str">
        <f>'F2 SAS'!C24</f>
        <v>Pédagogue curatif</v>
      </c>
      <c r="D24" s="94">
        <f>'F2 SAS'!D24+'F2 FHL'!D24+'F2 ETAT-COMMUNAL'!D24</f>
        <v>0</v>
      </c>
      <c r="E24" s="36"/>
      <c r="F24" s="94">
        <f>'F2 SAS'!F24+'F2 FHL'!F24+'F2 ETAT-COMMUNAL'!F24</f>
        <v>0</v>
      </c>
      <c r="G24" s="94">
        <f>'F2 SAS'!G24+'F2 FHL'!G24+'F2 ETAT-COMMUNAL'!G24</f>
        <v>0</v>
      </c>
      <c r="H24" s="94">
        <f>'F2 SAS'!H24+'F2 FHL'!H24+'F2 ETAT-COMMUNAL'!H24</f>
        <v>0</v>
      </c>
      <c r="I24" s="94">
        <f>'F2 SAS'!I24+'F2 FHL'!I24+'F2 ETAT-COMMUNAL'!I24</f>
        <v>0</v>
      </c>
      <c r="J24" s="94">
        <f>'F2 SAS'!J24+'F2 FHL'!J24+'F2 ETAT-COMMUNAL'!J24</f>
        <v>0</v>
      </c>
      <c r="K24" s="94">
        <f>'F2 SAS'!K24+'F2 FHL'!K24+'F2 ETAT-COMMUNAL'!K24</f>
        <v>0</v>
      </c>
      <c r="L24" s="94">
        <f>'F2 SAS'!L24+'F2 FHL'!L24+'F2 ETAT-COMMUNAL'!L24</f>
        <v>0</v>
      </c>
      <c r="M24" s="94">
        <f>'F2 SAS'!M24+'F2 FHL'!M24+'F2 ETAT-COMMUNAL'!M24</f>
        <v>0</v>
      </c>
      <c r="N24" s="94">
        <f>'F2 SAS'!N24+'F2 FHL'!N24+'F2 ETAT-COMMUNAL'!N24</f>
        <v>0</v>
      </c>
      <c r="O24" s="94">
        <f>'F2 SAS'!O24+'F2 FHL'!O24+'F2 ETAT-COMMUNAL'!O24</f>
        <v>0</v>
      </c>
      <c r="P24" s="94">
        <f>'F2 SAS'!P24+'F2 FHL'!P24+'F2 ETAT-COMMUNAL'!P24</f>
        <v>0</v>
      </c>
      <c r="Q24" s="95"/>
      <c r="R24" s="27">
        <f t="shared" si="3"/>
        <v>0</v>
      </c>
      <c r="S24" s="96" t="str">
        <f t="shared" si="0"/>
        <v>OK</v>
      </c>
      <c r="U24" s="94">
        <f>'F2 SAS'!U24+'F2 FHL'!U24+'F2 ETAT-COMMUNAL'!U24</f>
        <v>0</v>
      </c>
      <c r="V24" s="96" t="str">
        <f t="shared" si="4"/>
        <v>OK</v>
      </c>
      <c r="X24" s="94">
        <f>'F2 SAS'!X24+'F2 FHL'!X24+'F2 ETAT-COMMUNAL'!X24</f>
        <v>0</v>
      </c>
      <c r="Z24" s="28" t="str">
        <f t="shared" si="1"/>
        <v>OK</v>
      </c>
      <c r="AB24" s="27">
        <f t="shared" si="2"/>
        <v>0</v>
      </c>
    </row>
    <row r="25" spans="2:28" ht="15" customHeight="1">
      <c r="B25" s="29"/>
      <c r="C25" s="14" t="str">
        <f>'F2 SAS'!C25</f>
        <v>Diététicien</v>
      </c>
      <c r="D25" s="94">
        <f>'F2 SAS'!D25+'F2 FHL'!D25+'F2 ETAT-COMMUNAL'!D25</f>
        <v>0</v>
      </c>
      <c r="E25" s="36"/>
      <c r="F25" s="94">
        <f>'F2 SAS'!F25+'F2 FHL'!F25+'F2 ETAT-COMMUNAL'!F25</f>
        <v>0</v>
      </c>
      <c r="G25" s="94">
        <f>'F2 SAS'!G25+'F2 FHL'!G25+'F2 ETAT-COMMUNAL'!G25</f>
        <v>0</v>
      </c>
      <c r="H25" s="94">
        <f>'F2 SAS'!H25+'F2 FHL'!H25+'F2 ETAT-COMMUNAL'!H25</f>
        <v>0</v>
      </c>
      <c r="I25" s="94">
        <f>'F2 SAS'!I25+'F2 FHL'!I25+'F2 ETAT-COMMUNAL'!I25</f>
        <v>0</v>
      </c>
      <c r="J25" s="94">
        <f>'F2 SAS'!J25+'F2 FHL'!J25+'F2 ETAT-COMMUNAL'!J25</f>
        <v>0</v>
      </c>
      <c r="K25" s="94">
        <f>'F2 SAS'!K25+'F2 FHL'!K25+'F2 ETAT-COMMUNAL'!K25</f>
        <v>0</v>
      </c>
      <c r="L25" s="94">
        <f>'F2 SAS'!L25+'F2 FHL'!L25+'F2 ETAT-COMMUNAL'!L25</f>
        <v>0</v>
      </c>
      <c r="M25" s="94">
        <f>'F2 SAS'!M25+'F2 FHL'!M25+'F2 ETAT-COMMUNAL'!M25</f>
        <v>0</v>
      </c>
      <c r="N25" s="94">
        <f>'F2 SAS'!N25+'F2 FHL'!N25+'F2 ETAT-COMMUNAL'!N25</f>
        <v>0</v>
      </c>
      <c r="O25" s="94">
        <f>'F2 SAS'!O25+'F2 FHL'!O25+'F2 ETAT-COMMUNAL'!O25</f>
        <v>0</v>
      </c>
      <c r="P25" s="94">
        <f>'F2 SAS'!P25+'F2 FHL'!P25+'F2 ETAT-COMMUNAL'!P25</f>
        <v>0</v>
      </c>
      <c r="Q25" s="95"/>
      <c r="R25" s="27">
        <f t="shared" si="3"/>
        <v>0</v>
      </c>
      <c r="S25" s="96" t="str">
        <f t="shared" si="0"/>
        <v>OK</v>
      </c>
      <c r="U25" s="94">
        <f>'F2 SAS'!U25+'F2 FHL'!U25+'F2 ETAT-COMMUNAL'!U25</f>
        <v>0</v>
      </c>
      <c r="V25" s="96" t="str">
        <f t="shared" si="4"/>
        <v>OK</v>
      </c>
      <c r="X25" s="94">
        <f>'F2 SAS'!X25+'F2 FHL'!X25+'F2 ETAT-COMMUNAL'!X25</f>
        <v>0</v>
      </c>
      <c r="Z25" s="28" t="str">
        <f t="shared" si="1"/>
        <v>OK</v>
      </c>
      <c r="AB25" s="27">
        <f t="shared" si="2"/>
        <v>0</v>
      </c>
    </row>
    <row r="26" spans="2:28" ht="15" customHeight="1">
      <c r="B26" s="29"/>
      <c r="C26" s="14" t="s">
        <v>135</v>
      </c>
      <c r="D26" s="94">
        <f>'F2 SAS'!D26+'F2 FHL'!D26+'F2 ETAT-COMMUNAL'!D26</f>
        <v>0</v>
      </c>
      <c r="E26" s="36"/>
      <c r="F26" s="94">
        <f>'F2 SAS'!F26+'F2 FHL'!F26+'F2 ETAT-COMMUNAL'!F26</f>
        <v>0</v>
      </c>
      <c r="G26" s="94">
        <f>'F2 SAS'!G26+'F2 FHL'!G26+'F2 ETAT-COMMUNAL'!G26</f>
        <v>0</v>
      </c>
      <c r="H26" s="94">
        <f>'F2 SAS'!H26+'F2 FHL'!H26+'F2 ETAT-COMMUNAL'!H26</f>
        <v>0</v>
      </c>
      <c r="I26" s="94">
        <f>'F2 SAS'!I26+'F2 FHL'!I26+'F2 ETAT-COMMUNAL'!I26</f>
        <v>0</v>
      </c>
      <c r="J26" s="94">
        <f>'F2 SAS'!J26+'F2 FHL'!J26+'F2 ETAT-COMMUNAL'!J26</f>
        <v>0</v>
      </c>
      <c r="K26" s="94">
        <f>'F2 SAS'!K26+'F2 FHL'!K26+'F2 ETAT-COMMUNAL'!K26</f>
        <v>0</v>
      </c>
      <c r="L26" s="94">
        <f>'F2 SAS'!L26+'F2 FHL'!L26+'F2 ETAT-COMMUNAL'!L26</f>
        <v>0</v>
      </c>
      <c r="M26" s="94">
        <f>'F2 SAS'!M26+'F2 FHL'!M26+'F2 ETAT-COMMUNAL'!M26</f>
        <v>0</v>
      </c>
      <c r="N26" s="94">
        <f>'F2 SAS'!N26+'F2 FHL'!N26+'F2 ETAT-COMMUNAL'!N26</f>
        <v>0</v>
      </c>
      <c r="O26" s="94">
        <f>'F2 SAS'!O26+'F2 FHL'!O26+'F2 ETAT-COMMUNAL'!O26</f>
        <v>0</v>
      </c>
      <c r="P26" s="94">
        <f>'F2 SAS'!P26+'F2 FHL'!P26+'F2 ETAT-COMMUNAL'!P26</f>
        <v>0</v>
      </c>
      <c r="Q26" s="95"/>
      <c r="R26" s="27">
        <f t="shared" ref="R26" si="5">SUM(F26:P26)</f>
        <v>0</v>
      </c>
      <c r="S26" s="96" t="str">
        <f t="shared" ref="S26" si="6">IF(R26=D26,"OK",IF(D26&lt;&gt;R26,"erreur"))</f>
        <v>OK</v>
      </c>
      <c r="U26" s="94">
        <f>'F2 SAS'!U26+'F2 FHL'!U26+'F2 ETAT-COMMUNAL'!U26</f>
        <v>0</v>
      </c>
      <c r="V26" s="96" t="str">
        <f t="shared" ref="V26" si="7">IF(R26=0,"OK",IF(AND(R26&gt;0,U26&lt;&gt;0,U26=INT(U26),INT(U26)&gt;=R26),"OK","erreur"))</f>
        <v>OK</v>
      </c>
      <c r="X26" s="94">
        <f>'F2 SAS'!X26+'F2 FHL'!X26+'F2 ETAT-COMMUNAL'!X26</f>
        <v>0</v>
      </c>
      <c r="Z26" s="28" t="str">
        <f t="shared" ref="Z26" si="8">IF(D26="",IF(X26="","OK","erreur"),IF(X26&lt;&gt;"","OK","erreur"))</f>
        <v>OK</v>
      </c>
      <c r="AB26" s="27">
        <f t="shared" si="2"/>
        <v>0</v>
      </c>
    </row>
    <row r="27" spans="2:28" ht="15" customHeight="1">
      <c r="B27" s="29"/>
      <c r="C27" s="14" t="str">
        <f>'F2 SAS'!C27</f>
        <v>Infirmier anesthésiste / masseur</v>
      </c>
      <c r="D27" s="94">
        <f>'F2 SAS'!D27+'F2 FHL'!D27+'F2 ETAT-COMMUNAL'!D27</f>
        <v>0</v>
      </c>
      <c r="E27" s="36"/>
      <c r="F27" s="94">
        <f>'F2 SAS'!F27+'F2 FHL'!F27+'F2 ETAT-COMMUNAL'!F27</f>
        <v>0</v>
      </c>
      <c r="G27" s="94">
        <f>'F2 SAS'!G27+'F2 FHL'!G27+'F2 ETAT-COMMUNAL'!G27</f>
        <v>0</v>
      </c>
      <c r="H27" s="94">
        <f>'F2 SAS'!H27+'F2 FHL'!H27+'F2 ETAT-COMMUNAL'!H27</f>
        <v>0</v>
      </c>
      <c r="I27" s="94">
        <f>'F2 SAS'!I27+'F2 FHL'!I27+'F2 ETAT-COMMUNAL'!I27</f>
        <v>0</v>
      </c>
      <c r="J27" s="94">
        <f>'F2 SAS'!J27+'F2 FHL'!J27+'F2 ETAT-COMMUNAL'!J27</f>
        <v>0</v>
      </c>
      <c r="K27" s="94">
        <f>'F2 SAS'!K27+'F2 FHL'!K27+'F2 ETAT-COMMUNAL'!K27</f>
        <v>0</v>
      </c>
      <c r="L27" s="94">
        <f>'F2 SAS'!L27+'F2 FHL'!L27+'F2 ETAT-COMMUNAL'!L27</f>
        <v>0</v>
      </c>
      <c r="M27" s="94">
        <f>'F2 SAS'!M27+'F2 FHL'!M27+'F2 ETAT-COMMUNAL'!M27</f>
        <v>0</v>
      </c>
      <c r="N27" s="94">
        <f>'F2 SAS'!N27+'F2 FHL'!N27+'F2 ETAT-COMMUNAL'!N27</f>
        <v>0</v>
      </c>
      <c r="O27" s="94">
        <f>'F2 SAS'!O27+'F2 FHL'!O27+'F2 ETAT-COMMUNAL'!O27</f>
        <v>0</v>
      </c>
      <c r="P27" s="94">
        <f>'F2 SAS'!P27+'F2 FHL'!P27+'F2 ETAT-COMMUNAL'!P27</f>
        <v>0</v>
      </c>
      <c r="Q27" s="95"/>
      <c r="R27" s="27">
        <f t="shared" si="3"/>
        <v>0</v>
      </c>
      <c r="S27" s="96" t="str">
        <f t="shared" si="0"/>
        <v>OK</v>
      </c>
      <c r="U27" s="94">
        <f>'F2 SAS'!U27+'F2 FHL'!U27+'F2 ETAT-COMMUNAL'!U27</f>
        <v>0</v>
      </c>
      <c r="V27" s="96" t="str">
        <f t="shared" si="4"/>
        <v>OK</v>
      </c>
      <c r="X27" s="94">
        <f>'F2 SAS'!X27+'F2 FHL'!X27+'F2 ETAT-COMMUNAL'!X27</f>
        <v>0</v>
      </c>
      <c r="Z27" s="28" t="str">
        <f t="shared" si="1"/>
        <v>OK</v>
      </c>
      <c r="AB27" s="27">
        <f t="shared" si="2"/>
        <v>0</v>
      </c>
    </row>
    <row r="28" spans="2:28" ht="15" customHeight="1">
      <c r="B28" s="29"/>
      <c r="C28" s="14" t="str">
        <f>'F2 SAS'!C28</f>
        <v>Infirmier psychiatrique</v>
      </c>
      <c r="D28" s="94">
        <f>'F2 SAS'!D28+'F2 FHL'!D28+'F2 ETAT-COMMUNAL'!D28</f>
        <v>0</v>
      </c>
      <c r="E28" s="36"/>
      <c r="F28" s="94">
        <f>'F2 SAS'!F28+'F2 FHL'!F28+'F2 ETAT-COMMUNAL'!F28</f>
        <v>0</v>
      </c>
      <c r="G28" s="94">
        <f>'F2 SAS'!G28+'F2 FHL'!G28+'F2 ETAT-COMMUNAL'!G28</f>
        <v>0</v>
      </c>
      <c r="H28" s="94">
        <f>'F2 SAS'!H28+'F2 FHL'!H28+'F2 ETAT-COMMUNAL'!H28</f>
        <v>0</v>
      </c>
      <c r="I28" s="94">
        <f>'F2 SAS'!I28+'F2 FHL'!I28+'F2 ETAT-COMMUNAL'!I28</f>
        <v>0</v>
      </c>
      <c r="J28" s="94">
        <f>'F2 SAS'!J28+'F2 FHL'!J28+'F2 ETAT-COMMUNAL'!J28</f>
        <v>0</v>
      </c>
      <c r="K28" s="94">
        <f>'F2 SAS'!K28+'F2 FHL'!K28+'F2 ETAT-COMMUNAL'!K28</f>
        <v>0</v>
      </c>
      <c r="L28" s="94">
        <f>'F2 SAS'!L28+'F2 FHL'!L28+'F2 ETAT-COMMUNAL'!L28</f>
        <v>0</v>
      </c>
      <c r="M28" s="94">
        <f>'F2 SAS'!M28+'F2 FHL'!M28+'F2 ETAT-COMMUNAL'!M28</f>
        <v>0</v>
      </c>
      <c r="N28" s="94">
        <f>'F2 SAS'!N28+'F2 FHL'!N28+'F2 ETAT-COMMUNAL'!N28</f>
        <v>0</v>
      </c>
      <c r="O28" s="94">
        <f>'F2 SAS'!O28+'F2 FHL'!O28+'F2 ETAT-COMMUNAL'!O28</f>
        <v>0</v>
      </c>
      <c r="P28" s="94">
        <f>'F2 SAS'!P28+'F2 FHL'!P28+'F2 ETAT-COMMUNAL'!P28</f>
        <v>0</v>
      </c>
      <c r="Q28" s="95"/>
      <c r="R28" s="27">
        <f t="shared" si="3"/>
        <v>0</v>
      </c>
      <c r="S28" s="96" t="str">
        <f t="shared" si="0"/>
        <v>OK</v>
      </c>
      <c r="U28" s="94">
        <f>'F2 SAS'!U28+'F2 FHL'!U28+'F2 ETAT-COMMUNAL'!U28</f>
        <v>0</v>
      </c>
      <c r="V28" s="96" t="str">
        <f t="shared" si="4"/>
        <v>OK</v>
      </c>
      <c r="X28" s="94">
        <f>'F2 SAS'!X28+'F2 FHL'!X28+'F2 ETAT-COMMUNAL'!X28</f>
        <v>0</v>
      </c>
      <c r="Z28" s="28" t="str">
        <f t="shared" si="1"/>
        <v>OK</v>
      </c>
      <c r="AB28" s="27">
        <f t="shared" si="2"/>
        <v>0</v>
      </c>
    </row>
    <row r="29" spans="2:28" ht="15" customHeight="1">
      <c r="B29" s="29"/>
      <c r="C29" s="14" t="str">
        <f>'F2 SAS'!C29</f>
        <v>Infirmier</v>
      </c>
      <c r="D29" s="94">
        <f>'F2 SAS'!D29+'F2 FHL'!D29+'F2 ETAT-COMMUNAL'!D29</f>
        <v>0</v>
      </c>
      <c r="E29" s="36"/>
      <c r="F29" s="94">
        <f>'F2 SAS'!F29+'F2 FHL'!F29+'F2 ETAT-COMMUNAL'!F29</f>
        <v>0</v>
      </c>
      <c r="G29" s="94">
        <f>'F2 SAS'!G29+'F2 FHL'!G29+'F2 ETAT-COMMUNAL'!G29</f>
        <v>0</v>
      </c>
      <c r="H29" s="94">
        <f>'F2 SAS'!H29+'F2 FHL'!H29+'F2 ETAT-COMMUNAL'!H29</f>
        <v>0</v>
      </c>
      <c r="I29" s="94">
        <f>'F2 SAS'!I29+'F2 FHL'!I29+'F2 ETAT-COMMUNAL'!I29</f>
        <v>0</v>
      </c>
      <c r="J29" s="94">
        <f>'F2 SAS'!J29+'F2 FHL'!J29+'F2 ETAT-COMMUNAL'!J29</f>
        <v>0</v>
      </c>
      <c r="K29" s="94">
        <f>'F2 SAS'!K29+'F2 FHL'!K29+'F2 ETAT-COMMUNAL'!K29</f>
        <v>0</v>
      </c>
      <c r="L29" s="94">
        <f>'F2 SAS'!L29+'F2 FHL'!L29+'F2 ETAT-COMMUNAL'!L29</f>
        <v>0</v>
      </c>
      <c r="M29" s="94">
        <f>'F2 SAS'!M29+'F2 FHL'!M29+'F2 ETAT-COMMUNAL'!M29</f>
        <v>0</v>
      </c>
      <c r="N29" s="94">
        <f>'F2 SAS'!N29+'F2 FHL'!N29+'F2 ETAT-COMMUNAL'!N29</f>
        <v>0</v>
      </c>
      <c r="O29" s="94">
        <f>'F2 SAS'!O29+'F2 FHL'!O29+'F2 ETAT-COMMUNAL'!O29</f>
        <v>0</v>
      </c>
      <c r="P29" s="94">
        <f>'F2 SAS'!P29+'F2 FHL'!P29+'F2 ETAT-COMMUNAL'!P29</f>
        <v>0</v>
      </c>
      <c r="Q29" s="95"/>
      <c r="R29" s="27">
        <f t="shared" si="3"/>
        <v>0</v>
      </c>
      <c r="S29" s="96" t="str">
        <f t="shared" si="0"/>
        <v>OK</v>
      </c>
      <c r="U29" s="94">
        <f>'F2 SAS'!U29+'F2 FHL'!U29+'F2 ETAT-COMMUNAL'!U29</f>
        <v>0</v>
      </c>
      <c r="V29" s="96" t="str">
        <f t="shared" si="4"/>
        <v>OK</v>
      </c>
      <c r="X29" s="94">
        <f>'F2 SAS'!X29+'F2 FHL'!X29+'F2 ETAT-COMMUNAL'!X29</f>
        <v>0</v>
      </c>
      <c r="Z29" s="28" t="str">
        <f t="shared" si="1"/>
        <v>OK</v>
      </c>
      <c r="AB29" s="27">
        <f t="shared" si="2"/>
        <v>0</v>
      </c>
    </row>
    <row r="30" spans="2:28" ht="15" customHeight="1">
      <c r="B30" s="29"/>
      <c r="C30" s="14" t="str">
        <f>'F2 SAS'!C30</f>
        <v>Aide soignant</v>
      </c>
      <c r="D30" s="94">
        <f>'F2 SAS'!D30+'F2 FHL'!D30+'F2 ETAT-COMMUNAL'!D30</f>
        <v>0</v>
      </c>
      <c r="E30" s="36"/>
      <c r="F30" s="94">
        <f>'F2 SAS'!F30+'F2 FHL'!F30+'F2 ETAT-COMMUNAL'!F30</f>
        <v>0</v>
      </c>
      <c r="G30" s="94">
        <f>'F2 SAS'!G30+'F2 FHL'!G30+'F2 ETAT-COMMUNAL'!G30</f>
        <v>0</v>
      </c>
      <c r="H30" s="94">
        <f>'F2 SAS'!H30+'F2 FHL'!H30+'F2 ETAT-COMMUNAL'!H30</f>
        <v>0</v>
      </c>
      <c r="I30" s="94">
        <f>'F2 SAS'!I30+'F2 FHL'!I30+'F2 ETAT-COMMUNAL'!I30</f>
        <v>0</v>
      </c>
      <c r="J30" s="94">
        <f>'F2 SAS'!J30+'F2 FHL'!J30+'F2 ETAT-COMMUNAL'!J30</f>
        <v>0</v>
      </c>
      <c r="K30" s="94">
        <f>'F2 SAS'!K30+'F2 FHL'!K30+'F2 ETAT-COMMUNAL'!K30</f>
        <v>0</v>
      </c>
      <c r="L30" s="94">
        <f>'F2 SAS'!L30+'F2 FHL'!L30+'F2 ETAT-COMMUNAL'!L30</f>
        <v>0</v>
      </c>
      <c r="M30" s="94">
        <f>'F2 SAS'!M30+'F2 FHL'!M30+'F2 ETAT-COMMUNAL'!M30</f>
        <v>0</v>
      </c>
      <c r="N30" s="94">
        <f>'F2 SAS'!N30+'F2 FHL'!N30+'F2 ETAT-COMMUNAL'!N30</f>
        <v>0</v>
      </c>
      <c r="O30" s="94">
        <f>'F2 SAS'!O30+'F2 FHL'!O30+'F2 ETAT-COMMUNAL'!O30</f>
        <v>0</v>
      </c>
      <c r="P30" s="94">
        <f>'F2 SAS'!P30+'F2 FHL'!P30+'F2 ETAT-COMMUNAL'!P30</f>
        <v>0</v>
      </c>
      <c r="Q30" s="95"/>
      <c r="R30" s="97">
        <f t="shared" si="3"/>
        <v>0</v>
      </c>
      <c r="S30" s="96" t="str">
        <f t="shared" si="0"/>
        <v>OK</v>
      </c>
      <c r="U30" s="94">
        <f>'F2 SAS'!U30+'F2 FHL'!U30+'F2 ETAT-COMMUNAL'!U30</f>
        <v>0</v>
      </c>
      <c r="V30" s="96" t="str">
        <f t="shared" si="4"/>
        <v>OK</v>
      </c>
      <c r="X30" s="94">
        <f>'F2 SAS'!X30+'F2 FHL'!X30+'F2 ETAT-COMMUNAL'!X30</f>
        <v>0</v>
      </c>
      <c r="Z30" s="28" t="str">
        <f t="shared" si="1"/>
        <v>OK</v>
      </c>
      <c r="AB30" s="27">
        <f t="shared" si="2"/>
        <v>0</v>
      </c>
    </row>
    <row r="31" spans="2:28" ht="15" customHeight="1">
      <c r="B31" s="21"/>
      <c r="C31" s="25" t="s">
        <v>12</v>
      </c>
      <c r="D31" s="30"/>
      <c r="E31" s="36"/>
      <c r="F31" s="98"/>
      <c r="G31" s="99"/>
      <c r="H31" s="99"/>
      <c r="I31" s="99"/>
      <c r="J31" s="99"/>
      <c r="K31" s="99"/>
      <c r="L31" s="99"/>
      <c r="M31" s="99"/>
      <c r="N31" s="99"/>
      <c r="O31" s="99"/>
      <c r="P31" s="30"/>
      <c r="Q31" s="12"/>
      <c r="R31" s="11"/>
      <c r="S31" s="100"/>
      <c r="U31" s="10"/>
      <c r="V31" s="100"/>
      <c r="X31" s="10"/>
      <c r="Z31" s="31"/>
      <c r="AB31" s="11"/>
    </row>
    <row r="32" spans="2:28" ht="15" customHeight="1">
      <c r="B32" s="29"/>
      <c r="C32" s="14" t="str">
        <f>'F2 SAS'!C32</f>
        <v>Universitaire psychologue</v>
      </c>
      <c r="D32" s="94">
        <f>'F2 SAS'!D32+'F2 FHL'!D32+'F2 ETAT-COMMUNAL'!D32</f>
        <v>0</v>
      </c>
      <c r="E32" s="36"/>
      <c r="F32" s="94">
        <f>'F2 SAS'!F32+'F2 FHL'!F32+'F2 ETAT-COMMUNAL'!F32</f>
        <v>0</v>
      </c>
      <c r="G32" s="94">
        <f>'F2 SAS'!G32+'F2 FHL'!G32+'F2 ETAT-COMMUNAL'!G32</f>
        <v>0</v>
      </c>
      <c r="H32" s="94">
        <f>'F2 SAS'!H32+'F2 FHL'!H32+'F2 ETAT-COMMUNAL'!H32</f>
        <v>0</v>
      </c>
      <c r="I32" s="94">
        <f>'F2 SAS'!I32+'F2 FHL'!I32+'F2 ETAT-COMMUNAL'!I32</f>
        <v>0</v>
      </c>
      <c r="J32" s="94">
        <f>'F2 SAS'!J32+'F2 FHL'!J32+'F2 ETAT-COMMUNAL'!J32</f>
        <v>0</v>
      </c>
      <c r="K32" s="94">
        <f>'F2 SAS'!K32+'F2 FHL'!K32+'F2 ETAT-COMMUNAL'!K32</f>
        <v>0</v>
      </c>
      <c r="L32" s="94">
        <f>'F2 SAS'!L32+'F2 FHL'!L32+'F2 ETAT-COMMUNAL'!L32</f>
        <v>0</v>
      </c>
      <c r="M32" s="94">
        <f>'F2 SAS'!M32+'F2 FHL'!M32+'F2 ETAT-COMMUNAL'!M32</f>
        <v>0</v>
      </c>
      <c r="N32" s="94">
        <f>'F2 SAS'!N32+'F2 FHL'!N32+'F2 ETAT-COMMUNAL'!N32</f>
        <v>0</v>
      </c>
      <c r="O32" s="94">
        <f>'F2 SAS'!O32+'F2 FHL'!O32+'F2 ETAT-COMMUNAL'!O32</f>
        <v>0</v>
      </c>
      <c r="P32" s="94">
        <f>'F2 SAS'!P32+'F2 FHL'!P32+'F2 ETAT-COMMUNAL'!P32</f>
        <v>0</v>
      </c>
      <c r="Q32" s="95"/>
      <c r="R32" s="101">
        <f t="shared" ref="R32:R37" si="9">SUM(F32:P32)</f>
        <v>0</v>
      </c>
      <c r="S32" s="96" t="str">
        <f t="shared" ref="S32:S37" si="10">IF(R32=D32,"OK",IF(D32&lt;&gt;R32,"erreur"))</f>
        <v>OK</v>
      </c>
      <c r="U32" s="94">
        <f>'F2 SAS'!U32+'F2 FHL'!U32+'F2 ETAT-COMMUNAL'!U32</f>
        <v>0</v>
      </c>
      <c r="V32" s="96" t="str">
        <f t="shared" si="4"/>
        <v>OK</v>
      </c>
      <c r="X32" s="94">
        <f>'F2 SAS'!X32+'F2 FHL'!X32+'F2 ETAT-COMMUNAL'!X32</f>
        <v>0</v>
      </c>
      <c r="Z32" s="28" t="str">
        <f t="shared" ref="Z32:Z37" si="11">IF(D32="",IF(X32="","OK","erreur"),IF(X32&lt;&gt;"","OK","erreur"))</f>
        <v>OK</v>
      </c>
      <c r="AB32" s="27">
        <f t="shared" ref="AB32:AB37" si="12">IFERROR(+X32*AB$61/X$61,0)</f>
        <v>0</v>
      </c>
    </row>
    <row r="33" spans="2:28" ht="15" customHeight="1">
      <c r="B33" s="29"/>
      <c r="C33" s="14" t="str">
        <f>'F2 SAS'!C33</f>
        <v>Educateur gradué</v>
      </c>
      <c r="D33" s="94">
        <f>'F2 SAS'!D33+'F2 FHL'!D33+'F2 ETAT-COMMUNAL'!D33</f>
        <v>0</v>
      </c>
      <c r="E33" s="36"/>
      <c r="F33" s="94">
        <f>'F2 SAS'!F33+'F2 FHL'!F33+'F2 ETAT-COMMUNAL'!F33</f>
        <v>0</v>
      </c>
      <c r="G33" s="94">
        <f>'F2 SAS'!G33+'F2 FHL'!G33+'F2 ETAT-COMMUNAL'!G33</f>
        <v>0</v>
      </c>
      <c r="H33" s="94">
        <f>'F2 SAS'!H33+'F2 FHL'!H33+'F2 ETAT-COMMUNAL'!H33</f>
        <v>0</v>
      </c>
      <c r="I33" s="94">
        <f>'F2 SAS'!I33+'F2 FHL'!I33+'F2 ETAT-COMMUNAL'!I33</f>
        <v>0</v>
      </c>
      <c r="J33" s="94">
        <f>'F2 SAS'!J33+'F2 FHL'!J33+'F2 ETAT-COMMUNAL'!J33</f>
        <v>0</v>
      </c>
      <c r="K33" s="94">
        <f>'F2 SAS'!K33+'F2 FHL'!K33+'F2 ETAT-COMMUNAL'!K33</f>
        <v>0</v>
      </c>
      <c r="L33" s="94">
        <f>'F2 SAS'!L33+'F2 FHL'!L33+'F2 ETAT-COMMUNAL'!L33</f>
        <v>0</v>
      </c>
      <c r="M33" s="94">
        <f>'F2 SAS'!M33+'F2 FHL'!M33+'F2 ETAT-COMMUNAL'!M33</f>
        <v>0</v>
      </c>
      <c r="N33" s="94">
        <f>'F2 SAS'!N33+'F2 FHL'!N33+'F2 ETAT-COMMUNAL'!N33</f>
        <v>0</v>
      </c>
      <c r="O33" s="94">
        <f>'F2 SAS'!O33+'F2 FHL'!O33+'F2 ETAT-COMMUNAL'!O33</f>
        <v>0</v>
      </c>
      <c r="P33" s="94">
        <f>'F2 SAS'!P33+'F2 FHL'!P33+'F2 ETAT-COMMUNAL'!P33</f>
        <v>0</v>
      </c>
      <c r="Q33" s="95"/>
      <c r="R33" s="27">
        <f t="shared" si="9"/>
        <v>0</v>
      </c>
      <c r="S33" s="96" t="str">
        <f t="shared" si="10"/>
        <v>OK</v>
      </c>
      <c r="U33" s="94">
        <f>'F2 SAS'!U33+'F2 FHL'!U33+'F2 ETAT-COMMUNAL'!U33</f>
        <v>0</v>
      </c>
      <c r="V33" s="96" t="str">
        <f t="shared" si="4"/>
        <v>OK</v>
      </c>
      <c r="X33" s="94">
        <f>'F2 SAS'!X33+'F2 FHL'!X33+'F2 ETAT-COMMUNAL'!X33</f>
        <v>0</v>
      </c>
      <c r="Z33" s="28" t="str">
        <f t="shared" si="11"/>
        <v>OK</v>
      </c>
      <c r="AB33" s="27">
        <f t="shared" si="12"/>
        <v>0</v>
      </c>
    </row>
    <row r="34" spans="2:28" ht="15" customHeight="1">
      <c r="B34" s="29"/>
      <c r="C34" s="14" t="str">
        <f>'F2 SAS'!C34</f>
        <v>Educateur instructeur (bac)</v>
      </c>
      <c r="D34" s="94">
        <f>'F2 SAS'!D34+'F2 FHL'!D34+'F2 ETAT-COMMUNAL'!D34</f>
        <v>0</v>
      </c>
      <c r="E34" s="36"/>
      <c r="F34" s="94">
        <f>'F2 SAS'!F34+'F2 FHL'!F34+'F2 ETAT-COMMUNAL'!F34</f>
        <v>0</v>
      </c>
      <c r="G34" s="94">
        <f>'F2 SAS'!G34+'F2 FHL'!G34+'F2 ETAT-COMMUNAL'!G34</f>
        <v>0</v>
      </c>
      <c r="H34" s="94">
        <f>'F2 SAS'!H34+'F2 FHL'!H34+'F2 ETAT-COMMUNAL'!H34</f>
        <v>0</v>
      </c>
      <c r="I34" s="94">
        <f>'F2 SAS'!I34+'F2 FHL'!I34+'F2 ETAT-COMMUNAL'!I34</f>
        <v>0</v>
      </c>
      <c r="J34" s="94">
        <f>'F2 SAS'!J34+'F2 FHL'!J34+'F2 ETAT-COMMUNAL'!J34</f>
        <v>0</v>
      </c>
      <c r="K34" s="94">
        <f>'F2 SAS'!K34+'F2 FHL'!K34+'F2 ETAT-COMMUNAL'!K34</f>
        <v>0</v>
      </c>
      <c r="L34" s="94">
        <f>'F2 SAS'!L34+'F2 FHL'!L34+'F2 ETAT-COMMUNAL'!L34</f>
        <v>0</v>
      </c>
      <c r="M34" s="94">
        <f>'F2 SAS'!M34+'F2 FHL'!M34+'F2 ETAT-COMMUNAL'!M34</f>
        <v>0</v>
      </c>
      <c r="N34" s="94">
        <f>'F2 SAS'!N34+'F2 FHL'!N34+'F2 ETAT-COMMUNAL'!N34</f>
        <v>0</v>
      </c>
      <c r="O34" s="94">
        <f>'F2 SAS'!O34+'F2 FHL'!O34+'F2 ETAT-COMMUNAL'!O34</f>
        <v>0</v>
      </c>
      <c r="P34" s="94">
        <f>'F2 SAS'!P34+'F2 FHL'!P34+'F2 ETAT-COMMUNAL'!P34</f>
        <v>0</v>
      </c>
      <c r="Q34" s="12"/>
      <c r="R34" s="27">
        <f t="shared" si="9"/>
        <v>0</v>
      </c>
      <c r="S34" s="96" t="str">
        <f t="shared" si="10"/>
        <v>OK</v>
      </c>
      <c r="U34" s="94">
        <f>'F2 SAS'!U34+'F2 FHL'!U34+'F2 ETAT-COMMUNAL'!U34</f>
        <v>0</v>
      </c>
      <c r="V34" s="96" t="str">
        <f t="shared" si="4"/>
        <v>OK</v>
      </c>
      <c r="X34" s="94">
        <f>'F2 SAS'!X34+'F2 FHL'!X34+'F2 ETAT-COMMUNAL'!X34</f>
        <v>0</v>
      </c>
      <c r="Z34" s="28" t="str">
        <f t="shared" si="11"/>
        <v>OK</v>
      </c>
      <c r="AB34" s="27">
        <f t="shared" si="12"/>
        <v>0</v>
      </c>
    </row>
    <row r="35" spans="2:28" ht="15" customHeight="1">
      <c r="B35" s="29"/>
      <c r="C35" s="14" t="str">
        <f>'F2 SAS'!C35</f>
        <v>Educateur diplômé</v>
      </c>
      <c r="D35" s="94">
        <f>'F2 SAS'!D35+'F2 FHL'!D35+'F2 ETAT-COMMUNAL'!D35</f>
        <v>0</v>
      </c>
      <c r="E35" s="36"/>
      <c r="F35" s="94">
        <f>'F2 SAS'!F35+'F2 FHL'!F35+'F2 ETAT-COMMUNAL'!F35</f>
        <v>0</v>
      </c>
      <c r="G35" s="94">
        <f>'F2 SAS'!G35+'F2 FHL'!G35+'F2 ETAT-COMMUNAL'!G35</f>
        <v>0</v>
      </c>
      <c r="H35" s="94">
        <f>'F2 SAS'!H35+'F2 FHL'!H35+'F2 ETAT-COMMUNAL'!H35</f>
        <v>0</v>
      </c>
      <c r="I35" s="94">
        <f>'F2 SAS'!I35+'F2 FHL'!I35+'F2 ETAT-COMMUNAL'!I35</f>
        <v>0</v>
      </c>
      <c r="J35" s="94">
        <f>'F2 SAS'!J35+'F2 FHL'!J35+'F2 ETAT-COMMUNAL'!J35</f>
        <v>0</v>
      </c>
      <c r="K35" s="94">
        <f>'F2 SAS'!K35+'F2 FHL'!K35+'F2 ETAT-COMMUNAL'!K35</f>
        <v>0</v>
      </c>
      <c r="L35" s="94">
        <f>'F2 SAS'!L35+'F2 FHL'!L35+'F2 ETAT-COMMUNAL'!L35</f>
        <v>0</v>
      </c>
      <c r="M35" s="94">
        <f>'F2 SAS'!M35+'F2 FHL'!M35+'F2 ETAT-COMMUNAL'!M35</f>
        <v>0</v>
      </c>
      <c r="N35" s="94">
        <f>'F2 SAS'!N35+'F2 FHL'!N35+'F2 ETAT-COMMUNAL'!N35</f>
        <v>0</v>
      </c>
      <c r="O35" s="94">
        <f>'F2 SAS'!O35+'F2 FHL'!O35+'F2 ETAT-COMMUNAL'!O35</f>
        <v>0</v>
      </c>
      <c r="P35" s="94">
        <f>'F2 SAS'!P35+'F2 FHL'!P35+'F2 ETAT-COMMUNAL'!P35</f>
        <v>0</v>
      </c>
      <c r="Q35" s="12"/>
      <c r="R35" s="27">
        <f t="shared" si="9"/>
        <v>0</v>
      </c>
      <c r="S35" s="96" t="str">
        <f t="shared" si="10"/>
        <v>OK</v>
      </c>
      <c r="U35" s="94">
        <f>'F2 SAS'!U35+'F2 FHL'!U35+'F2 ETAT-COMMUNAL'!U35</f>
        <v>0</v>
      </c>
      <c r="V35" s="96" t="str">
        <f t="shared" si="4"/>
        <v>OK</v>
      </c>
      <c r="X35" s="94">
        <f>'F2 SAS'!X35+'F2 FHL'!X35+'F2 ETAT-COMMUNAL'!X35</f>
        <v>0</v>
      </c>
      <c r="Z35" s="28" t="str">
        <f t="shared" si="11"/>
        <v>OK</v>
      </c>
      <c r="AB35" s="27">
        <f t="shared" si="12"/>
        <v>0</v>
      </c>
    </row>
    <row r="36" spans="2:28" ht="15" customHeight="1">
      <c r="B36" s="29"/>
      <c r="C36" s="14" t="str">
        <f>'F2 SAS'!C36</f>
        <v>Educateur instructeur</v>
      </c>
      <c r="D36" s="94">
        <f>'F2 SAS'!D36+'F2 FHL'!D36+'F2 ETAT-COMMUNAL'!D36</f>
        <v>0</v>
      </c>
      <c r="E36" s="36"/>
      <c r="F36" s="94">
        <f>'F2 SAS'!F36+'F2 FHL'!F36+'F2 ETAT-COMMUNAL'!F36</f>
        <v>0</v>
      </c>
      <c r="G36" s="94">
        <f>'F2 SAS'!G36+'F2 FHL'!G36+'F2 ETAT-COMMUNAL'!G36</f>
        <v>0</v>
      </c>
      <c r="H36" s="94">
        <f>'F2 SAS'!H36+'F2 FHL'!H36+'F2 ETAT-COMMUNAL'!H36</f>
        <v>0</v>
      </c>
      <c r="I36" s="94">
        <f>'F2 SAS'!I36+'F2 FHL'!I36+'F2 ETAT-COMMUNAL'!I36</f>
        <v>0</v>
      </c>
      <c r="J36" s="94">
        <f>'F2 SAS'!J36+'F2 FHL'!J36+'F2 ETAT-COMMUNAL'!J36</f>
        <v>0</v>
      </c>
      <c r="K36" s="94">
        <f>'F2 SAS'!K36+'F2 FHL'!K36+'F2 ETAT-COMMUNAL'!K36</f>
        <v>0</v>
      </c>
      <c r="L36" s="94">
        <f>'F2 SAS'!L36+'F2 FHL'!L36+'F2 ETAT-COMMUNAL'!L36</f>
        <v>0</v>
      </c>
      <c r="M36" s="94">
        <f>'F2 SAS'!M36+'F2 FHL'!M36+'F2 ETAT-COMMUNAL'!M36</f>
        <v>0</v>
      </c>
      <c r="N36" s="94">
        <f>'F2 SAS'!N36+'F2 FHL'!N36+'F2 ETAT-COMMUNAL'!N36</f>
        <v>0</v>
      </c>
      <c r="O36" s="94">
        <f>'F2 SAS'!O36+'F2 FHL'!O36+'F2 ETAT-COMMUNAL'!O36</f>
        <v>0</v>
      </c>
      <c r="P36" s="94">
        <f>'F2 SAS'!P36+'F2 FHL'!P36+'F2 ETAT-COMMUNAL'!P36</f>
        <v>0</v>
      </c>
      <c r="Q36" s="12"/>
      <c r="R36" s="27">
        <f t="shared" si="9"/>
        <v>0</v>
      </c>
      <c r="S36" s="96" t="str">
        <f t="shared" si="10"/>
        <v>OK</v>
      </c>
      <c r="U36" s="94">
        <f>'F2 SAS'!U36+'F2 FHL'!U36+'F2 ETAT-COMMUNAL'!U36</f>
        <v>0</v>
      </c>
      <c r="V36" s="96" t="str">
        <f t="shared" si="4"/>
        <v>OK</v>
      </c>
      <c r="X36" s="94">
        <f>'F2 SAS'!X36+'F2 FHL'!X36+'F2 ETAT-COMMUNAL'!X36</f>
        <v>0</v>
      </c>
      <c r="Z36" s="28" t="str">
        <f t="shared" si="11"/>
        <v>OK</v>
      </c>
      <c r="AB36" s="27">
        <f t="shared" si="12"/>
        <v>0</v>
      </c>
    </row>
    <row r="37" spans="2:28" ht="15" customHeight="1">
      <c r="B37" s="29"/>
      <c r="C37" s="14" t="str">
        <f>'F2 SAS'!C37</f>
        <v>Employé non diplômé</v>
      </c>
      <c r="D37" s="94">
        <f>'F2 SAS'!D37+'F2 FHL'!D37+'F2 ETAT-COMMUNAL'!D37</f>
        <v>0</v>
      </c>
      <c r="E37" s="36"/>
      <c r="F37" s="94">
        <f>'F2 SAS'!F37+'F2 FHL'!F37+'F2 ETAT-COMMUNAL'!F37</f>
        <v>0</v>
      </c>
      <c r="G37" s="94">
        <f>'F2 SAS'!G37+'F2 FHL'!G37+'F2 ETAT-COMMUNAL'!G37</f>
        <v>0</v>
      </c>
      <c r="H37" s="94">
        <f>'F2 SAS'!H37+'F2 FHL'!H37+'F2 ETAT-COMMUNAL'!H37</f>
        <v>0</v>
      </c>
      <c r="I37" s="94">
        <f>'F2 SAS'!I37+'F2 FHL'!I37+'F2 ETAT-COMMUNAL'!I37</f>
        <v>0</v>
      </c>
      <c r="J37" s="94">
        <f>'F2 SAS'!J37+'F2 FHL'!J37+'F2 ETAT-COMMUNAL'!J37</f>
        <v>0</v>
      </c>
      <c r="K37" s="94">
        <f>'F2 SAS'!K37+'F2 FHL'!K37+'F2 ETAT-COMMUNAL'!K37</f>
        <v>0</v>
      </c>
      <c r="L37" s="94">
        <f>'F2 SAS'!L37+'F2 FHL'!L37+'F2 ETAT-COMMUNAL'!L37</f>
        <v>0</v>
      </c>
      <c r="M37" s="94">
        <f>'F2 SAS'!M37+'F2 FHL'!M37+'F2 ETAT-COMMUNAL'!M37</f>
        <v>0</v>
      </c>
      <c r="N37" s="94">
        <f>'F2 SAS'!N37+'F2 FHL'!N37+'F2 ETAT-COMMUNAL'!N37</f>
        <v>0</v>
      </c>
      <c r="O37" s="94">
        <f>'F2 SAS'!O37+'F2 FHL'!O37+'F2 ETAT-COMMUNAL'!O37</f>
        <v>0</v>
      </c>
      <c r="P37" s="94">
        <f>'F2 SAS'!P37+'F2 FHL'!P37+'F2 ETAT-COMMUNAL'!P37</f>
        <v>0</v>
      </c>
      <c r="Q37" s="12"/>
      <c r="R37" s="97">
        <f t="shared" si="9"/>
        <v>0</v>
      </c>
      <c r="S37" s="96" t="str">
        <f t="shared" si="10"/>
        <v>OK</v>
      </c>
      <c r="U37" s="94">
        <f>'F2 SAS'!U37+'F2 FHL'!U37+'F2 ETAT-COMMUNAL'!U37</f>
        <v>0</v>
      </c>
      <c r="V37" s="96" t="str">
        <f t="shared" si="4"/>
        <v>OK</v>
      </c>
      <c r="X37" s="94">
        <f>'F2 SAS'!X37+'F2 FHL'!X37+'F2 ETAT-COMMUNAL'!X37</f>
        <v>0</v>
      </c>
      <c r="Z37" s="28" t="str">
        <f t="shared" si="11"/>
        <v>OK</v>
      </c>
      <c r="AB37" s="27">
        <f t="shared" si="12"/>
        <v>0</v>
      </c>
    </row>
    <row r="38" spans="2:28" ht="15" customHeight="1">
      <c r="B38" s="21"/>
      <c r="C38" s="25" t="s">
        <v>20</v>
      </c>
      <c r="D38" s="30"/>
      <c r="E38" s="36"/>
      <c r="F38" s="98"/>
      <c r="G38" s="99"/>
      <c r="H38" s="99"/>
      <c r="I38" s="99"/>
      <c r="J38" s="99"/>
      <c r="K38" s="99"/>
      <c r="L38" s="99"/>
      <c r="M38" s="99"/>
      <c r="N38" s="99"/>
      <c r="O38" s="99"/>
      <c r="P38" s="30"/>
      <c r="Q38" s="12"/>
      <c r="R38" s="11"/>
      <c r="S38" s="100"/>
      <c r="U38" s="10"/>
      <c r="V38" s="100"/>
      <c r="X38" s="10"/>
      <c r="Z38" s="31"/>
      <c r="AB38" s="11"/>
    </row>
    <row r="39" spans="2:28" ht="15" customHeight="1">
      <c r="B39" s="29"/>
      <c r="C39" s="14" t="str">
        <f>'F2 SAS'!C39</f>
        <v>Salarié avec CATP ou CAP</v>
      </c>
      <c r="D39" s="94">
        <f>'F2 SAS'!D39+'F2 FHL'!D39+'F2 ETAT-COMMUNAL'!D39</f>
        <v>0</v>
      </c>
      <c r="E39" s="36"/>
      <c r="F39" s="94">
        <f>'F2 SAS'!F39+'F2 FHL'!F39+'F2 ETAT-COMMUNAL'!F39</f>
        <v>0</v>
      </c>
      <c r="G39" s="94">
        <f>'F2 SAS'!G39+'F2 FHL'!G39+'F2 ETAT-COMMUNAL'!G39</f>
        <v>0</v>
      </c>
      <c r="H39" s="94">
        <f>'F2 SAS'!H39+'F2 FHL'!H39+'F2 ETAT-COMMUNAL'!H39</f>
        <v>0</v>
      </c>
      <c r="I39" s="94">
        <f>'F2 SAS'!I39+'F2 FHL'!I39+'F2 ETAT-COMMUNAL'!I39</f>
        <v>0</v>
      </c>
      <c r="J39" s="94">
        <f>'F2 SAS'!J39+'F2 FHL'!J39+'F2 ETAT-COMMUNAL'!J39</f>
        <v>0</v>
      </c>
      <c r="K39" s="94">
        <f>'F2 SAS'!K39+'F2 FHL'!K39+'F2 ETAT-COMMUNAL'!K39</f>
        <v>0</v>
      </c>
      <c r="L39" s="94">
        <f>'F2 SAS'!L39+'F2 FHL'!L39+'F2 ETAT-COMMUNAL'!L39</f>
        <v>0</v>
      </c>
      <c r="M39" s="94">
        <f>'F2 SAS'!M39+'F2 FHL'!M39+'F2 ETAT-COMMUNAL'!M39</f>
        <v>0</v>
      </c>
      <c r="N39" s="94">
        <f>'F2 SAS'!N39+'F2 FHL'!N39+'F2 ETAT-COMMUNAL'!N39</f>
        <v>0</v>
      </c>
      <c r="O39" s="94">
        <f>'F2 SAS'!O39+'F2 FHL'!O39+'F2 ETAT-COMMUNAL'!O39</f>
        <v>0</v>
      </c>
      <c r="P39" s="94">
        <f>'F2 SAS'!P39+'F2 FHL'!P39+'F2 ETAT-COMMUNAL'!P39</f>
        <v>0</v>
      </c>
      <c r="Q39" s="12"/>
      <c r="R39" s="101">
        <f t="shared" ref="R39:R43" si="13">SUM(F39:P39)</f>
        <v>0</v>
      </c>
      <c r="S39" s="96" t="str">
        <f t="shared" ref="S39:S43" si="14">IF(R39=D39,"OK",IF(D39&lt;&gt;R39,"erreur"))</f>
        <v>OK</v>
      </c>
      <c r="U39" s="94">
        <f>'F2 SAS'!U39+'F2 FHL'!U39+'F2 ETAT-COMMUNAL'!U39</f>
        <v>0</v>
      </c>
      <c r="V39" s="96" t="str">
        <f t="shared" si="4"/>
        <v>OK</v>
      </c>
      <c r="X39" s="94">
        <f>'F2 SAS'!X39+'F2 FHL'!X39+'F2 ETAT-COMMUNAL'!X39</f>
        <v>0</v>
      </c>
      <c r="Z39" s="28" t="str">
        <f t="shared" ref="Z39:Z43" si="15">IF(D39="",IF(X39="","OK","erreur"),IF(X39&lt;&gt;"","OK","erreur"))</f>
        <v>OK</v>
      </c>
      <c r="AB39" s="27">
        <f>IFERROR(+X39*AB$61/X$61,0)</f>
        <v>0</v>
      </c>
    </row>
    <row r="40" spans="2:28" ht="15" customHeight="1">
      <c r="B40" s="29"/>
      <c r="C40" s="14" t="str">
        <f>'F2 SAS'!C40</f>
        <v>Auxiliaire de vie/Auxiliaire économe</v>
      </c>
      <c r="D40" s="94">
        <f>'F2 SAS'!D40+'F2 FHL'!D40+'F2 ETAT-COMMUNAL'!D40</f>
        <v>0</v>
      </c>
      <c r="E40" s="36"/>
      <c r="F40" s="94">
        <f>'F2 SAS'!F40+'F2 FHL'!F40+'F2 ETAT-COMMUNAL'!F40</f>
        <v>0</v>
      </c>
      <c r="G40" s="94">
        <f>'F2 SAS'!G40+'F2 FHL'!G40+'F2 ETAT-COMMUNAL'!G40</f>
        <v>0</v>
      </c>
      <c r="H40" s="94">
        <f>'F2 SAS'!H40+'F2 FHL'!H40+'F2 ETAT-COMMUNAL'!H40</f>
        <v>0</v>
      </c>
      <c r="I40" s="94">
        <f>'F2 SAS'!I40+'F2 FHL'!I40+'F2 ETAT-COMMUNAL'!I40</f>
        <v>0</v>
      </c>
      <c r="J40" s="94">
        <f>'F2 SAS'!J40+'F2 FHL'!J40+'F2 ETAT-COMMUNAL'!J40</f>
        <v>0</v>
      </c>
      <c r="K40" s="94">
        <f>'F2 SAS'!K40+'F2 FHL'!K40+'F2 ETAT-COMMUNAL'!K40</f>
        <v>0</v>
      </c>
      <c r="L40" s="94">
        <f>'F2 SAS'!L40+'F2 FHL'!L40+'F2 ETAT-COMMUNAL'!L40</f>
        <v>0</v>
      </c>
      <c r="M40" s="94">
        <f>'F2 SAS'!M40+'F2 FHL'!M40+'F2 ETAT-COMMUNAL'!M40</f>
        <v>0</v>
      </c>
      <c r="N40" s="94">
        <f>'F2 SAS'!N40+'F2 FHL'!N40+'F2 ETAT-COMMUNAL'!N40</f>
        <v>0</v>
      </c>
      <c r="O40" s="94">
        <f>'F2 SAS'!O40+'F2 FHL'!O40+'F2 ETAT-COMMUNAL'!O40</f>
        <v>0</v>
      </c>
      <c r="P40" s="94">
        <f>'F2 SAS'!P40+'F2 FHL'!P40+'F2 ETAT-COMMUNAL'!P40</f>
        <v>0</v>
      </c>
      <c r="Q40" s="12"/>
      <c r="R40" s="27">
        <f t="shared" si="13"/>
        <v>0</v>
      </c>
      <c r="S40" s="96" t="str">
        <f t="shared" si="14"/>
        <v>OK</v>
      </c>
      <c r="U40" s="94">
        <f>'F2 SAS'!U40+'F2 FHL'!U40+'F2 ETAT-COMMUNAL'!U40</f>
        <v>0</v>
      </c>
      <c r="V40" s="96" t="str">
        <f t="shared" si="4"/>
        <v>OK</v>
      </c>
      <c r="X40" s="94">
        <f>'F2 SAS'!X40+'F2 FHL'!X40+'F2 ETAT-COMMUNAL'!X40</f>
        <v>0</v>
      </c>
      <c r="Z40" s="28" t="str">
        <f t="shared" si="15"/>
        <v>OK</v>
      </c>
      <c r="AB40" s="27">
        <f>IFERROR(+X40*AB$61/X$61,0)</f>
        <v>0</v>
      </c>
    </row>
    <row r="41" spans="2:28" ht="15" customHeight="1">
      <c r="B41" s="29"/>
      <c r="C41" s="14" t="str">
        <f>'F2 SAS'!C41</f>
        <v>Aide socio-familiale / AAQ</v>
      </c>
      <c r="D41" s="94">
        <f>'F2 SAS'!D41+'F2 FHL'!D41+'F2 ETAT-COMMUNAL'!D41</f>
        <v>0</v>
      </c>
      <c r="E41" s="36"/>
      <c r="F41" s="94">
        <f>'F2 SAS'!F41+'F2 FHL'!F41+'F2 ETAT-COMMUNAL'!F41</f>
        <v>0</v>
      </c>
      <c r="G41" s="94">
        <f>'F2 SAS'!G41+'F2 FHL'!G41+'F2 ETAT-COMMUNAL'!G41</f>
        <v>0</v>
      </c>
      <c r="H41" s="94">
        <f>'F2 SAS'!H41+'F2 FHL'!H41+'F2 ETAT-COMMUNAL'!H41</f>
        <v>0</v>
      </c>
      <c r="I41" s="94">
        <f>'F2 SAS'!I41+'F2 FHL'!I41+'F2 ETAT-COMMUNAL'!I41</f>
        <v>0</v>
      </c>
      <c r="J41" s="94">
        <f>'F2 SAS'!J41+'F2 FHL'!J41+'F2 ETAT-COMMUNAL'!J41</f>
        <v>0</v>
      </c>
      <c r="K41" s="94">
        <f>'F2 SAS'!K41+'F2 FHL'!K41+'F2 ETAT-COMMUNAL'!K41</f>
        <v>0</v>
      </c>
      <c r="L41" s="94">
        <f>'F2 SAS'!L41+'F2 FHL'!L41+'F2 ETAT-COMMUNAL'!L41</f>
        <v>0</v>
      </c>
      <c r="M41" s="94">
        <f>'F2 SAS'!M41+'F2 FHL'!M41+'F2 ETAT-COMMUNAL'!M41</f>
        <v>0</v>
      </c>
      <c r="N41" s="94">
        <f>'F2 SAS'!N41+'F2 FHL'!N41+'F2 ETAT-COMMUNAL'!N41</f>
        <v>0</v>
      </c>
      <c r="O41" s="94">
        <f>'F2 SAS'!O41+'F2 FHL'!O41+'F2 ETAT-COMMUNAL'!O41</f>
        <v>0</v>
      </c>
      <c r="P41" s="94">
        <f>'F2 SAS'!P41+'F2 FHL'!P41+'F2 ETAT-COMMUNAL'!P41</f>
        <v>0</v>
      </c>
      <c r="Q41" s="12"/>
      <c r="R41" s="27">
        <f t="shared" si="13"/>
        <v>0</v>
      </c>
      <c r="S41" s="96" t="str">
        <f t="shared" si="14"/>
        <v>OK</v>
      </c>
      <c r="U41" s="94">
        <f>'F2 SAS'!U41+'F2 FHL'!U41+'F2 ETAT-COMMUNAL'!U41</f>
        <v>0</v>
      </c>
      <c r="V41" s="96" t="str">
        <f t="shared" si="4"/>
        <v>OK</v>
      </c>
      <c r="X41" s="94">
        <f>'F2 SAS'!X41+'F2 FHL'!X41+'F2 ETAT-COMMUNAL'!X41</f>
        <v>0</v>
      </c>
      <c r="Z41" s="28" t="str">
        <f t="shared" si="15"/>
        <v>OK</v>
      </c>
      <c r="AB41" s="27">
        <f>IFERROR(+X41*AB$61/X$61,0)</f>
        <v>0</v>
      </c>
    </row>
    <row r="42" spans="2:28" ht="15" customHeight="1">
      <c r="B42" s="29"/>
      <c r="C42" s="14" t="str">
        <f>'F2 SAS'!C42</f>
        <v>Aide socio-familiale / AAQ en formation</v>
      </c>
      <c r="D42" s="94">
        <f>'F2 SAS'!D42+'F2 FHL'!D42+'F2 ETAT-COMMUNAL'!D42</f>
        <v>0</v>
      </c>
      <c r="E42" s="36"/>
      <c r="F42" s="94">
        <f>'F2 SAS'!F42+'F2 FHL'!F42+'F2 ETAT-COMMUNAL'!F42</f>
        <v>0</v>
      </c>
      <c r="G42" s="94">
        <f>'F2 SAS'!G42+'F2 FHL'!G42+'F2 ETAT-COMMUNAL'!G42</f>
        <v>0</v>
      </c>
      <c r="H42" s="94">
        <f>'F2 SAS'!H42+'F2 FHL'!H42+'F2 ETAT-COMMUNAL'!H42</f>
        <v>0</v>
      </c>
      <c r="I42" s="94">
        <f>'F2 SAS'!I42+'F2 FHL'!I42+'F2 ETAT-COMMUNAL'!I42</f>
        <v>0</v>
      </c>
      <c r="J42" s="94">
        <f>'F2 SAS'!J42+'F2 FHL'!J42+'F2 ETAT-COMMUNAL'!J42</f>
        <v>0</v>
      </c>
      <c r="K42" s="94">
        <f>'F2 SAS'!K42+'F2 FHL'!K42+'F2 ETAT-COMMUNAL'!K42</f>
        <v>0</v>
      </c>
      <c r="L42" s="94">
        <f>'F2 SAS'!L42+'F2 FHL'!L42+'F2 ETAT-COMMUNAL'!L42</f>
        <v>0</v>
      </c>
      <c r="M42" s="94">
        <f>'F2 SAS'!M42+'F2 FHL'!M42+'F2 ETAT-COMMUNAL'!M42</f>
        <v>0</v>
      </c>
      <c r="N42" s="94">
        <f>'F2 SAS'!N42+'F2 FHL'!N42+'F2 ETAT-COMMUNAL'!N42</f>
        <v>0</v>
      </c>
      <c r="O42" s="94">
        <f>'F2 SAS'!O42+'F2 FHL'!O42+'F2 ETAT-COMMUNAL'!O42</f>
        <v>0</v>
      </c>
      <c r="P42" s="94">
        <f>'F2 SAS'!P42+'F2 FHL'!P42+'F2 ETAT-COMMUNAL'!P42</f>
        <v>0</v>
      </c>
      <c r="Q42" s="12"/>
      <c r="R42" s="27">
        <f t="shared" si="13"/>
        <v>0</v>
      </c>
      <c r="S42" s="96" t="str">
        <f t="shared" si="14"/>
        <v>OK</v>
      </c>
      <c r="U42" s="94">
        <f>'F2 SAS'!U42+'F2 FHL'!U42+'F2 ETAT-COMMUNAL'!U42</f>
        <v>0</v>
      </c>
      <c r="V42" s="96" t="str">
        <f t="shared" si="4"/>
        <v>OK</v>
      </c>
      <c r="X42" s="94">
        <f>'F2 SAS'!X42+'F2 FHL'!X42+'F2 ETAT-COMMUNAL'!X42</f>
        <v>0</v>
      </c>
      <c r="Z42" s="28" t="str">
        <f t="shared" si="15"/>
        <v>OK</v>
      </c>
      <c r="AB42" s="27">
        <f>IFERROR(+X42*AB$61/X$61,0)</f>
        <v>0</v>
      </c>
    </row>
    <row r="43" spans="2:28" ht="15" customHeight="1">
      <c r="B43" s="29"/>
      <c r="C43" s="14" t="str">
        <f>'F2 SAS'!C43</f>
        <v>Salarié non diplômé</v>
      </c>
      <c r="D43" s="94">
        <f>'F2 SAS'!D43+'F2 FHL'!D43+'F2 ETAT-COMMUNAL'!D43</f>
        <v>0</v>
      </c>
      <c r="E43" s="36"/>
      <c r="F43" s="94">
        <f>'F2 SAS'!F43+'F2 FHL'!F43+'F2 ETAT-COMMUNAL'!F43</f>
        <v>0</v>
      </c>
      <c r="G43" s="94">
        <f>'F2 SAS'!G43+'F2 FHL'!G43+'F2 ETAT-COMMUNAL'!G43</f>
        <v>0</v>
      </c>
      <c r="H43" s="94">
        <f>'F2 SAS'!H43+'F2 FHL'!H43+'F2 ETAT-COMMUNAL'!H43</f>
        <v>0</v>
      </c>
      <c r="I43" s="94">
        <f>'F2 SAS'!I43+'F2 FHL'!I43+'F2 ETAT-COMMUNAL'!I43</f>
        <v>0</v>
      </c>
      <c r="J43" s="94">
        <f>'F2 SAS'!J43+'F2 FHL'!J43+'F2 ETAT-COMMUNAL'!J43</f>
        <v>0</v>
      </c>
      <c r="K43" s="94">
        <f>'F2 SAS'!K43+'F2 FHL'!K43+'F2 ETAT-COMMUNAL'!K43</f>
        <v>0</v>
      </c>
      <c r="L43" s="94">
        <f>'F2 SAS'!L43+'F2 FHL'!L43+'F2 ETAT-COMMUNAL'!L43</f>
        <v>0</v>
      </c>
      <c r="M43" s="94">
        <f>'F2 SAS'!M43+'F2 FHL'!M43+'F2 ETAT-COMMUNAL'!M43</f>
        <v>0</v>
      </c>
      <c r="N43" s="94">
        <f>'F2 SAS'!N43+'F2 FHL'!N43+'F2 ETAT-COMMUNAL'!N43</f>
        <v>0</v>
      </c>
      <c r="O43" s="94">
        <f>'F2 SAS'!O43+'F2 FHL'!O43+'F2 ETAT-COMMUNAL'!O43</f>
        <v>0</v>
      </c>
      <c r="P43" s="94">
        <f>'F2 SAS'!P43+'F2 FHL'!P43+'F2 ETAT-COMMUNAL'!P43</f>
        <v>0</v>
      </c>
      <c r="Q43" s="12"/>
      <c r="R43" s="27">
        <f t="shared" si="13"/>
        <v>0</v>
      </c>
      <c r="S43" s="96" t="str">
        <f t="shared" si="14"/>
        <v>OK</v>
      </c>
      <c r="U43" s="94">
        <f>'F2 SAS'!U43+'F2 FHL'!U43+'F2 ETAT-COMMUNAL'!U43</f>
        <v>0</v>
      </c>
      <c r="V43" s="96" t="str">
        <f t="shared" si="4"/>
        <v>OK</v>
      </c>
      <c r="X43" s="94">
        <f>'F2 SAS'!X43+'F2 FHL'!X43+'F2 ETAT-COMMUNAL'!X43</f>
        <v>0</v>
      </c>
      <c r="Z43" s="28" t="str">
        <f t="shared" si="15"/>
        <v>OK</v>
      </c>
      <c r="AB43" s="27">
        <f>IFERROR(+X43*AB$61/X$61,0)</f>
        <v>0</v>
      </c>
    </row>
    <row r="44" spans="2:28" ht="15" customHeight="1">
      <c r="B44" s="21" t="s">
        <v>17</v>
      </c>
      <c r="C44" s="22"/>
      <c r="D44" s="30"/>
      <c r="E44" s="36"/>
      <c r="F44" s="98"/>
      <c r="G44" s="99"/>
      <c r="H44" s="99"/>
      <c r="I44" s="99"/>
      <c r="J44" s="99"/>
      <c r="K44" s="99"/>
      <c r="L44" s="99"/>
      <c r="M44" s="99"/>
      <c r="N44" s="99"/>
      <c r="O44" s="99"/>
      <c r="P44" s="30"/>
      <c r="Q44" s="12"/>
      <c r="R44" s="11"/>
      <c r="S44" s="100"/>
      <c r="U44" s="10"/>
      <c r="V44" s="100"/>
      <c r="X44" s="11"/>
      <c r="Z44" s="31"/>
      <c r="AB44" s="11"/>
    </row>
    <row r="45" spans="2:28" ht="15" customHeight="1">
      <c r="B45" s="29"/>
      <c r="C45" s="14" t="str">
        <f>'F2 SAS'!C45</f>
        <v>Universitaire</v>
      </c>
      <c r="D45" s="94">
        <f>'F2 SAS'!D45+'F2 FHL'!D45+'F2 ETAT-COMMUNAL'!D45</f>
        <v>0</v>
      </c>
      <c r="E45" s="36"/>
      <c r="F45" s="94">
        <f>'F2 SAS'!F45+'F2 FHL'!F45+'F2 ETAT-COMMUNAL'!F45</f>
        <v>0</v>
      </c>
      <c r="G45" s="94">
        <f>'F2 SAS'!G45+'F2 FHL'!G45+'F2 ETAT-COMMUNAL'!G45</f>
        <v>0</v>
      </c>
      <c r="H45" s="94">
        <f>'F2 SAS'!H45+'F2 FHL'!H45+'F2 ETAT-COMMUNAL'!H45</f>
        <v>0</v>
      </c>
      <c r="I45" s="94">
        <f>'F2 SAS'!I45+'F2 FHL'!I45+'F2 ETAT-COMMUNAL'!I45</f>
        <v>0</v>
      </c>
      <c r="J45" s="94">
        <f>'F2 SAS'!J45+'F2 FHL'!J45+'F2 ETAT-COMMUNAL'!J45</f>
        <v>0</v>
      </c>
      <c r="K45" s="94">
        <f>'F2 SAS'!K45+'F2 FHL'!K45+'F2 ETAT-COMMUNAL'!K45</f>
        <v>0</v>
      </c>
      <c r="L45" s="94">
        <f>'F2 SAS'!L45+'F2 FHL'!L45+'F2 ETAT-COMMUNAL'!L45</f>
        <v>0</v>
      </c>
      <c r="M45" s="94">
        <f>'F2 SAS'!M45+'F2 FHL'!M45+'F2 ETAT-COMMUNAL'!M45</f>
        <v>0</v>
      </c>
      <c r="N45" s="94">
        <f>'F2 SAS'!N45+'F2 FHL'!N45+'F2 ETAT-COMMUNAL'!N45</f>
        <v>0</v>
      </c>
      <c r="O45" s="94">
        <f>'F2 SAS'!O45+'F2 FHL'!O45+'F2 ETAT-COMMUNAL'!O45</f>
        <v>0</v>
      </c>
      <c r="P45" s="94">
        <f>'F2 SAS'!P45+'F2 FHL'!P45+'F2 ETAT-COMMUNAL'!P45</f>
        <v>0</v>
      </c>
      <c r="Q45" s="95"/>
      <c r="R45" s="27">
        <f t="shared" ref="R45:R52" si="16">SUM(F45:P45)</f>
        <v>0</v>
      </c>
      <c r="S45" s="96" t="str">
        <f t="shared" ref="S45:S52" si="17">IF(R45=D45,"OK",IF(D45&lt;&gt;R45,"erreur"))</f>
        <v>OK</v>
      </c>
      <c r="U45" s="94">
        <f>'F2 SAS'!U45+'F2 FHL'!U45+'F2 ETAT-COMMUNAL'!U45</f>
        <v>0</v>
      </c>
      <c r="V45" s="96" t="str">
        <f t="shared" si="4"/>
        <v>OK</v>
      </c>
      <c r="X45" s="94">
        <f>'F2 SAS'!X45+'F2 FHL'!X45+'F2 ETAT-COMMUNAL'!X45</f>
        <v>0</v>
      </c>
      <c r="Z45" s="28" t="str">
        <f t="shared" ref="Z45:Z52" si="18">IF(D45="",IF(X45="","OK","erreur"),IF(X45&lt;&gt;"","OK","erreur"))</f>
        <v>OK</v>
      </c>
      <c r="AB45" s="27">
        <f t="shared" ref="AB45:AB52" si="19">IFERROR(+X45*AB$61/X$61,0)</f>
        <v>0</v>
      </c>
    </row>
    <row r="46" spans="2:28" ht="15" customHeight="1">
      <c r="B46" s="29"/>
      <c r="C46" s="14" t="str">
        <f>'F2 SAS'!C46</f>
        <v>Bachelor</v>
      </c>
      <c r="D46" s="94">
        <f>'F2 SAS'!D46+'F2 FHL'!D46+'F2 ETAT-COMMUNAL'!D46</f>
        <v>0</v>
      </c>
      <c r="E46" s="36"/>
      <c r="F46" s="94">
        <f>'F2 SAS'!F46+'F2 FHL'!F46+'F2 ETAT-COMMUNAL'!F46</f>
        <v>0</v>
      </c>
      <c r="G46" s="94">
        <f>'F2 SAS'!G46+'F2 FHL'!G46+'F2 ETAT-COMMUNAL'!G46</f>
        <v>0</v>
      </c>
      <c r="H46" s="94">
        <f>'F2 SAS'!H46+'F2 FHL'!H46+'F2 ETAT-COMMUNAL'!H46</f>
        <v>0</v>
      </c>
      <c r="I46" s="94">
        <f>'F2 SAS'!I46+'F2 FHL'!I46+'F2 ETAT-COMMUNAL'!I46</f>
        <v>0</v>
      </c>
      <c r="J46" s="94">
        <f>'F2 SAS'!J46+'F2 FHL'!J46+'F2 ETAT-COMMUNAL'!J46</f>
        <v>0</v>
      </c>
      <c r="K46" s="94">
        <f>'F2 SAS'!K46+'F2 FHL'!K46+'F2 ETAT-COMMUNAL'!K46</f>
        <v>0</v>
      </c>
      <c r="L46" s="94">
        <f>'F2 SAS'!L46+'F2 FHL'!L46+'F2 ETAT-COMMUNAL'!L46</f>
        <v>0</v>
      </c>
      <c r="M46" s="94">
        <f>'F2 SAS'!M46+'F2 FHL'!M46+'F2 ETAT-COMMUNAL'!M46</f>
        <v>0</v>
      </c>
      <c r="N46" s="94">
        <f>'F2 SAS'!N46+'F2 FHL'!N46+'F2 ETAT-COMMUNAL'!N46</f>
        <v>0</v>
      </c>
      <c r="O46" s="94">
        <f>'F2 SAS'!O46+'F2 FHL'!O46+'F2 ETAT-COMMUNAL'!O46</f>
        <v>0</v>
      </c>
      <c r="P46" s="94">
        <f>'F2 SAS'!P46+'F2 FHL'!P46+'F2 ETAT-COMMUNAL'!P46</f>
        <v>0</v>
      </c>
      <c r="Q46" s="95"/>
      <c r="R46" s="27">
        <f t="shared" si="16"/>
        <v>0</v>
      </c>
      <c r="S46" s="96" t="str">
        <f t="shared" si="17"/>
        <v>OK</v>
      </c>
      <c r="U46" s="94">
        <f>'F2 SAS'!U46+'F2 FHL'!U46+'F2 ETAT-COMMUNAL'!U46</f>
        <v>0</v>
      </c>
      <c r="V46" s="96" t="str">
        <f t="shared" si="4"/>
        <v>OK</v>
      </c>
      <c r="X46" s="94">
        <f>'F2 SAS'!X46+'F2 FHL'!X46+'F2 ETAT-COMMUNAL'!X46</f>
        <v>0</v>
      </c>
      <c r="Z46" s="28" t="str">
        <f t="shared" si="18"/>
        <v>OK</v>
      </c>
      <c r="AB46" s="27">
        <f t="shared" si="19"/>
        <v>0</v>
      </c>
    </row>
    <row r="47" spans="2:28" ht="15" customHeight="1">
      <c r="B47" s="29"/>
      <c r="C47" s="14" t="str">
        <f>'F2 SAS'!C47</f>
        <v>BTS</v>
      </c>
      <c r="D47" s="94">
        <f>'F2 SAS'!D47+'F2 FHL'!D47+'F2 ETAT-COMMUNAL'!D47</f>
        <v>0</v>
      </c>
      <c r="E47" s="36"/>
      <c r="F47" s="94">
        <f>'F2 SAS'!F47+'F2 FHL'!F47+'F2 ETAT-COMMUNAL'!F47</f>
        <v>0</v>
      </c>
      <c r="G47" s="94">
        <f>'F2 SAS'!G47+'F2 FHL'!G47+'F2 ETAT-COMMUNAL'!G47</f>
        <v>0</v>
      </c>
      <c r="H47" s="94">
        <f>'F2 SAS'!H47+'F2 FHL'!H47+'F2 ETAT-COMMUNAL'!H47</f>
        <v>0</v>
      </c>
      <c r="I47" s="94">
        <f>'F2 SAS'!I47+'F2 FHL'!I47+'F2 ETAT-COMMUNAL'!I47</f>
        <v>0</v>
      </c>
      <c r="J47" s="94">
        <f>'F2 SAS'!J47+'F2 FHL'!J47+'F2 ETAT-COMMUNAL'!J47</f>
        <v>0</v>
      </c>
      <c r="K47" s="94">
        <f>'F2 SAS'!K47+'F2 FHL'!K47+'F2 ETAT-COMMUNAL'!K47</f>
        <v>0</v>
      </c>
      <c r="L47" s="94">
        <f>'F2 SAS'!L47+'F2 FHL'!L47+'F2 ETAT-COMMUNAL'!L47</f>
        <v>0</v>
      </c>
      <c r="M47" s="94">
        <f>'F2 SAS'!M47+'F2 FHL'!M47+'F2 ETAT-COMMUNAL'!M47</f>
        <v>0</v>
      </c>
      <c r="N47" s="94">
        <f>'F2 SAS'!N47+'F2 FHL'!N47+'F2 ETAT-COMMUNAL'!N47</f>
        <v>0</v>
      </c>
      <c r="O47" s="94">
        <f>'F2 SAS'!O47+'F2 FHL'!O47+'F2 ETAT-COMMUNAL'!O47</f>
        <v>0</v>
      </c>
      <c r="P47" s="94">
        <f>'F2 SAS'!P47+'F2 FHL'!P47+'F2 ETAT-COMMUNAL'!P47</f>
        <v>0</v>
      </c>
      <c r="Q47" s="95"/>
      <c r="R47" s="27">
        <f t="shared" si="16"/>
        <v>0</v>
      </c>
      <c r="S47" s="96" t="str">
        <f t="shared" si="17"/>
        <v>OK</v>
      </c>
      <c r="U47" s="94">
        <f>'F2 SAS'!U47+'F2 FHL'!U47+'F2 ETAT-COMMUNAL'!U47</f>
        <v>0</v>
      </c>
      <c r="V47" s="96" t="str">
        <f t="shared" si="4"/>
        <v>OK</v>
      </c>
      <c r="X47" s="94">
        <f>'F2 SAS'!X47+'F2 FHL'!X47+'F2 ETAT-COMMUNAL'!X47</f>
        <v>0</v>
      </c>
      <c r="Z47" s="28" t="str">
        <f t="shared" si="18"/>
        <v>OK</v>
      </c>
      <c r="AB47" s="27">
        <f t="shared" si="19"/>
        <v>0</v>
      </c>
    </row>
    <row r="48" spans="2:28" ht="15" customHeight="1">
      <c r="B48" s="29"/>
      <c r="C48" s="14" t="str">
        <f>'F2 SAS'!C48</f>
        <v>Bac</v>
      </c>
      <c r="D48" s="94">
        <f>'F2 SAS'!D48+'F2 FHL'!D48+'F2 ETAT-COMMUNAL'!D48</f>
        <v>0</v>
      </c>
      <c r="E48" s="36"/>
      <c r="F48" s="94">
        <f>'F2 SAS'!F48+'F2 FHL'!F48+'F2 ETAT-COMMUNAL'!F48</f>
        <v>0</v>
      </c>
      <c r="G48" s="94">
        <f>'F2 SAS'!G48+'F2 FHL'!G48+'F2 ETAT-COMMUNAL'!G48</f>
        <v>0</v>
      </c>
      <c r="H48" s="94">
        <f>'F2 SAS'!H48+'F2 FHL'!H48+'F2 ETAT-COMMUNAL'!H48</f>
        <v>0</v>
      </c>
      <c r="I48" s="94">
        <f>'F2 SAS'!I48+'F2 FHL'!I48+'F2 ETAT-COMMUNAL'!I48</f>
        <v>0</v>
      </c>
      <c r="J48" s="94">
        <f>'F2 SAS'!J48+'F2 FHL'!J48+'F2 ETAT-COMMUNAL'!J48</f>
        <v>0</v>
      </c>
      <c r="K48" s="94">
        <f>'F2 SAS'!K48+'F2 FHL'!K48+'F2 ETAT-COMMUNAL'!K48</f>
        <v>0</v>
      </c>
      <c r="L48" s="94">
        <f>'F2 SAS'!L48+'F2 FHL'!L48+'F2 ETAT-COMMUNAL'!L48</f>
        <v>0</v>
      </c>
      <c r="M48" s="94">
        <f>'F2 SAS'!M48+'F2 FHL'!M48+'F2 ETAT-COMMUNAL'!M48</f>
        <v>0</v>
      </c>
      <c r="N48" s="94">
        <f>'F2 SAS'!N48+'F2 FHL'!N48+'F2 ETAT-COMMUNAL'!N48</f>
        <v>0</v>
      </c>
      <c r="O48" s="94">
        <f>'F2 SAS'!O48+'F2 FHL'!O48+'F2 ETAT-COMMUNAL'!O48</f>
        <v>0</v>
      </c>
      <c r="P48" s="94">
        <f>'F2 SAS'!P48+'F2 FHL'!P48+'F2 ETAT-COMMUNAL'!P48</f>
        <v>0</v>
      </c>
      <c r="Q48" s="95"/>
      <c r="R48" s="27">
        <f t="shared" si="16"/>
        <v>0</v>
      </c>
      <c r="S48" s="96" t="str">
        <f t="shared" si="17"/>
        <v>OK</v>
      </c>
      <c r="U48" s="94">
        <f>'F2 SAS'!U48+'F2 FHL'!U48+'F2 ETAT-COMMUNAL'!U48</f>
        <v>0</v>
      </c>
      <c r="V48" s="96" t="str">
        <f t="shared" si="4"/>
        <v>OK</v>
      </c>
      <c r="X48" s="94">
        <f>'F2 SAS'!X48+'F2 FHL'!X48+'F2 ETAT-COMMUNAL'!X48</f>
        <v>0</v>
      </c>
      <c r="Z48" s="28" t="str">
        <f t="shared" si="18"/>
        <v>OK</v>
      </c>
      <c r="AB48" s="27">
        <f t="shared" si="19"/>
        <v>0</v>
      </c>
    </row>
    <row r="49" spans="2:29" ht="15" customHeight="1">
      <c r="B49" s="29"/>
      <c r="C49" s="14" t="str">
        <f>'F2 SAS'!C49</f>
        <v>Salarié avec 3ième sec. ou ens. moyen</v>
      </c>
      <c r="D49" s="94">
        <f>'F2 SAS'!D49+'F2 FHL'!D49+'F2 ETAT-COMMUNAL'!D49</f>
        <v>0</v>
      </c>
      <c r="E49" s="36"/>
      <c r="F49" s="94">
        <f>'F2 SAS'!F49+'F2 FHL'!F49+'F2 ETAT-COMMUNAL'!F49</f>
        <v>0</v>
      </c>
      <c r="G49" s="94">
        <f>'F2 SAS'!G49+'F2 FHL'!G49+'F2 ETAT-COMMUNAL'!G49</f>
        <v>0</v>
      </c>
      <c r="H49" s="94">
        <f>'F2 SAS'!H49+'F2 FHL'!H49+'F2 ETAT-COMMUNAL'!H49</f>
        <v>0</v>
      </c>
      <c r="I49" s="94">
        <f>'F2 SAS'!I49+'F2 FHL'!I49+'F2 ETAT-COMMUNAL'!I49</f>
        <v>0</v>
      </c>
      <c r="J49" s="94">
        <f>'F2 SAS'!J49+'F2 FHL'!J49+'F2 ETAT-COMMUNAL'!J49</f>
        <v>0</v>
      </c>
      <c r="K49" s="94">
        <f>'F2 SAS'!K49+'F2 FHL'!K49+'F2 ETAT-COMMUNAL'!K49</f>
        <v>0</v>
      </c>
      <c r="L49" s="94">
        <f>'F2 SAS'!L49+'F2 FHL'!L49+'F2 ETAT-COMMUNAL'!L49</f>
        <v>0</v>
      </c>
      <c r="M49" s="94">
        <f>'F2 SAS'!M49+'F2 FHL'!M49+'F2 ETAT-COMMUNAL'!M49</f>
        <v>0</v>
      </c>
      <c r="N49" s="94">
        <f>'F2 SAS'!N49+'F2 FHL'!N49+'F2 ETAT-COMMUNAL'!N49</f>
        <v>0</v>
      </c>
      <c r="O49" s="94">
        <f>'F2 SAS'!O49+'F2 FHL'!O49+'F2 ETAT-COMMUNAL'!O49</f>
        <v>0</v>
      </c>
      <c r="P49" s="94">
        <f>'F2 SAS'!P49+'F2 FHL'!P49+'F2 ETAT-COMMUNAL'!P49</f>
        <v>0</v>
      </c>
      <c r="Q49" s="95"/>
      <c r="R49" s="27">
        <f t="shared" si="16"/>
        <v>0</v>
      </c>
      <c r="S49" s="96" t="str">
        <f t="shared" si="17"/>
        <v>OK</v>
      </c>
      <c r="U49" s="94">
        <f>'F2 SAS'!U49+'F2 FHL'!U49+'F2 ETAT-COMMUNAL'!U49</f>
        <v>0</v>
      </c>
      <c r="V49" s="96" t="str">
        <f t="shared" si="4"/>
        <v>OK</v>
      </c>
      <c r="X49" s="94">
        <f>'F2 SAS'!X49+'F2 FHL'!X49+'F2 ETAT-COMMUNAL'!X49</f>
        <v>0</v>
      </c>
      <c r="Z49" s="28" t="str">
        <f t="shared" si="18"/>
        <v>OK</v>
      </c>
      <c r="AB49" s="27">
        <f t="shared" si="19"/>
        <v>0</v>
      </c>
    </row>
    <row r="50" spans="2:29" ht="15" customHeight="1">
      <c r="B50" s="29"/>
      <c r="C50" s="14" t="str">
        <f>'F2 SAS'!C50</f>
        <v>Salarié avec 5ième sec. ou 9ième moyen</v>
      </c>
      <c r="D50" s="94">
        <f>'F2 SAS'!D50+'F2 FHL'!D50+'F2 ETAT-COMMUNAL'!D50</f>
        <v>0</v>
      </c>
      <c r="E50" s="36"/>
      <c r="F50" s="94">
        <f>'F2 SAS'!F50+'F2 FHL'!F50+'F2 ETAT-COMMUNAL'!F50</f>
        <v>0</v>
      </c>
      <c r="G50" s="94">
        <f>'F2 SAS'!G50+'F2 FHL'!G50+'F2 ETAT-COMMUNAL'!G50</f>
        <v>0</v>
      </c>
      <c r="H50" s="94">
        <f>'F2 SAS'!H50+'F2 FHL'!H50+'F2 ETAT-COMMUNAL'!H50</f>
        <v>0</v>
      </c>
      <c r="I50" s="94">
        <f>'F2 SAS'!I50+'F2 FHL'!I50+'F2 ETAT-COMMUNAL'!I50</f>
        <v>0</v>
      </c>
      <c r="J50" s="94">
        <f>'F2 SAS'!J50+'F2 FHL'!J50+'F2 ETAT-COMMUNAL'!J50</f>
        <v>0</v>
      </c>
      <c r="K50" s="94">
        <f>'F2 SAS'!K50+'F2 FHL'!K50+'F2 ETAT-COMMUNAL'!K50</f>
        <v>0</v>
      </c>
      <c r="L50" s="94">
        <f>'F2 SAS'!L50+'F2 FHL'!L50+'F2 ETAT-COMMUNAL'!L50</f>
        <v>0</v>
      </c>
      <c r="M50" s="94">
        <f>'F2 SAS'!M50+'F2 FHL'!M50+'F2 ETAT-COMMUNAL'!M50</f>
        <v>0</v>
      </c>
      <c r="N50" s="94">
        <f>'F2 SAS'!N50+'F2 FHL'!N50+'F2 ETAT-COMMUNAL'!N50</f>
        <v>0</v>
      </c>
      <c r="O50" s="94">
        <f>'F2 SAS'!O50+'F2 FHL'!O50+'F2 ETAT-COMMUNAL'!O50</f>
        <v>0</v>
      </c>
      <c r="P50" s="94">
        <f>'F2 SAS'!P50+'F2 FHL'!P50+'F2 ETAT-COMMUNAL'!P50</f>
        <v>0</v>
      </c>
      <c r="Q50" s="95"/>
      <c r="R50" s="27">
        <f t="shared" si="16"/>
        <v>0</v>
      </c>
      <c r="S50" s="96" t="str">
        <f t="shared" si="17"/>
        <v>OK</v>
      </c>
      <c r="U50" s="94">
        <f>'F2 SAS'!U50+'F2 FHL'!U50+'F2 ETAT-COMMUNAL'!U50</f>
        <v>0</v>
      </c>
      <c r="V50" s="96" t="str">
        <f t="shared" si="4"/>
        <v>OK</v>
      </c>
      <c r="X50" s="94">
        <f>'F2 SAS'!X50+'F2 FHL'!X50+'F2 ETAT-COMMUNAL'!X50</f>
        <v>0</v>
      </c>
      <c r="Z50" s="28" t="str">
        <f t="shared" si="18"/>
        <v>OK</v>
      </c>
      <c r="AB50" s="27">
        <f t="shared" si="19"/>
        <v>0</v>
      </c>
    </row>
    <row r="51" spans="2:29" ht="15" customHeight="1">
      <c r="B51" s="29"/>
      <c r="C51" s="14" t="str">
        <f>'F2 SAS'!C51</f>
        <v>Salarié sans 5ième sec. ou 9ième moyen</v>
      </c>
      <c r="D51" s="94">
        <f>'F2 SAS'!D51+'F2 FHL'!D51+'F2 ETAT-COMMUNAL'!D51</f>
        <v>0</v>
      </c>
      <c r="E51" s="36"/>
      <c r="F51" s="94">
        <f>'F2 SAS'!F51+'F2 FHL'!F51+'F2 ETAT-COMMUNAL'!F51</f>
        <v>0</v>
      </c>
      <c r="G51" s="94">
        <f>'F2 SAS'!G51+'F2 FHL'!G51+'F2 ETAT-COMMUNAL'!G51</f>
        <v>0</v>
      </c>
      <c r="H51" s="94">
        <f>'F2 SAS'!H51+'F2 FHL'!H51+'F2 ETAT-COMMUNAL'!H51</f>
        <v>0</v>
      </c>
      <c r="I51" s="94">
        <f>'F2 SAS'!I51+'F2 FHL'!I51+'F2 ETAT-COMMUNAL'!I51</f>
        <v>0</v>
      </c>
      <c r="J51" s="94">
        <f>'F2 SAS'!J51+'F2 FHL'!J51+'F2 ETAT-COMMUNAL'!J51</f>
        <v>0</v>
      </c>
      <c r="K51" s="94">
        <f>'F2 SAS'!K51+'F2 FHL'!K51+'F2 ETAT-COMMUNAL'!K51</f>
        <v>0</v>
      </c>
      <c r="L51" s="94">
        <f>'F2 SAS'!L51+'F2 FHL'!L51+'F2 ETAT-COMMUNAL'!L51</f>
        <v>0</v>
      </c>
      <c r="M51" s="94">
        <f>'F2 SAS'!M51+'F2 FHL'!M51+'F2 ETAT-COMMUNAL'!M51</f>
        <v>0</v>
      </c>
      <c r="N51" s="94">
        <f>'F2 SAS'!N51+'F2 FHL'!N51+'F2 ETAT-COMMUNAL'!N51</f>
        <v>0</v>
      </c>
      <c r="O51" s="94">
        <f>'F2 SAS'!O51+'F2 FHL'!O51+'F2 ETAT-COMMUNAL'!O51</f>
        <v>0</v>
      </c>
      <c r="P51" s="94">
        <f>'F2 SAS'!P51+'F2 FHL'!P51+'F2 ETAT-COMMUNAL'!P51</f>
        <v>0</v>
      </c>
      <c r="Q51" s="95"/>
      <c r="R51" s="27">
        <f t="shared" si="16"/>
        <v>0</v>
      </c>
      <c r="S51" s="96" t="str">
        <f t="shared" si="17"/>
        <v>OK</v>
      </c>
      <c r="U51" s="94">
        <f>'F2 SAS'!U51+'F2 FHL'!U51+'F2 ETAT-COMMUNAL'!U51</f>
        <v>0</v>
      </c>
      <c r="V51" s="96" t="str">
        <f t="shared" si="4"/>
        <v>OK</v>
      </c>
      <c r="X51" s="94">
        <f>'F2 SAS'!X51+'F2 FHL'!X51+'F2 ETAT-COMMUNAL'!X51</f>
        <v>0</v>
      </c>
      <c r="Z51" s="28" t="str">
        <f t="shared" si="18"/>
        <v>OK</v>
      </c>
      <c r="AB51" s="27">
        <f t="shared" si="19"/>
        <v>0</v>
      </c>
    </row>
    <row r="52" spans="2:29" ht="15" customHeight="1">
      <c r="B52" s="29"/>
      <c r="C52" s="14" t="str">
        <f>'F2 SAS'!C52</f>
        <v>Salarié non diplômé</v>
      </c>
      <c r="D52" s="94">
        <f>'F2 SAS'!D52+'F2 FHL'!D52+'F2 ETAT-COMMUNAL'!D52</f>
        <v>0</v>
      </c>
      <c r="E52" s="36"/>
      <c r="F52" s="94">
        <f>'F2 SAS'!F52+'F2 FHL'!F52+'F2 ETAT-COMMUNAL'!F52</f>
        <v>0</v>
      </c>
      <c r="G52" s="94">
        <f>'F2 SAS'!G52+'F2 FHL'!G52+'F2 ETAT-COMMUNAL'!G52</f>
        <v>0</v>
      </c>
      <c r="H52" s="94">
        <f>'F2 SAS'!H52+'F2 FHL'!H52+'F2 ETAT-COMMUNAL'!H52</f>
        <v>0</v>
      </c>
      <c r="I52" s="94">
        <f>'F2 SAS'!I52+'F2 FHL'!I52+'F2 ETAT-COMMUNAL'!I52</f>
        <v>0</v>
      </c>
      <c r="J52" s="94">
        <f>'F2 SAS'!J52+'F2 FHL'!J52+'F2 ETAT-COMMUNAL'!J52</f>
        <v>0</v>
      </c>
      <c r="K52" s="94">
        <f>'F2 SAS'!K52+'F2 FHL'!K52+'F2 ETAT-COMMUNAL'!K52</f>
        <v>0</v>
      </c>
      <c r="L52" s="94">
        <f>'F2 SAS'!L52+'F2 FHL'!L52+'F2 ETAT-COMMUNAL'!L52</f>
        <v>0</v>
      </c>
      <c r="M52" s="94">
        <f>'F2 SAS'!M52+'F2 FHL'!M52+'F2 ETAT-COMMUNAL'!M52</f>
        <v>0</v>
      </c>
      <c r="N52" s="94">
        <f>'F2 SAS'!N52+'F2 FHL'!N52+'F2 ETAT-COMMUNAL'!N52</f>
        <v>0</v>
      </c>
      <c r="O52" s="94">
        <f>'F2 SAS'!O52+'F2 FHL'!O52+'F2 ETAT-COMMUNAL'!O52</f>
        <v>0</v>
      </c>
      <c r="P52" s="94">
        <f>'F2 SAS'!P52+'F2 FHL'!P52+'F2 ETAT-COMMUNAL'!P52</f>
        <v>0</v>
      </c>
      <c r="Q52" s="95"/>
      <c r="R52" s="97">
        <f t="shared" si="16"/>
        <v>0</v>
      </c>
      <c r="S52" s="96" t="str">
        <f t="shared" si="17"/>
        <v>OK</v>
      </c>
      <c r="U52" s="94">
        <f>'F2 SAS'!U52+'F2 FHL'!U52+'F2 ETAT-COMMUNAL'!U52</f>
        <v>0</v>
      </c>
      <c r="V52" s="96" t="str">
        <f t="shared" si="4"/>
        <v>OK</v>
      </c>
      <c r="X52" s="94">
        <f>'F2 SAS'!X52+'F2 FHL'!X52+'F2 ETAT-COMMUNAL'!X52</f>
        <v>0</v>
      </c>
      <c r="Z52" s="28" t="str">
        <f t="shared" si="18"/>
        <v>OK</v>
      </c>
      <c r="AB52" s="27">
        <f t="shared" si="19"/>
        <v>0</v>
      </c>
    </row>
    <row r="53" spans="2:29" ht="15" customHeight="1">
      <c r="B53" s="21" t="s">
        <v>33</v>
      </c>
      <c r="C53" s="22"/>
      <c r="D53" s="30"/>
      <c r="E53" s="36"/>
      <c r="F53" s="98"/>
      <c r="G53" s="99"/>
      <c r="H53" s="99"/>
      <c r="I53" s="99"/>
      <c r="J53" s="99"/>
      <c r="K53" s="99"/>
      <c r="L53" s="99"/>
      <c r="M53" s="99"/>
      <c r="N53" s="99"/>
      <c r="O53" s="99"/>
      <c r="P53" s="30"/>
      <c r="Q53" s="12"/>
      <c r="R53" s="11"/>
      <c r="S53" s="100"/>
      <c r="U53" s="10"/>
      <c r="V53" s="100"/>
      <c r="X53" s="10"/>
      <c r="Z53" s="31"/>
      <c r="AB53" s="11"/>
    </row>
    <row r="54" spans="2:29" ht="15" customHeight="1">
      <c r="B54" s="29"/>
      <c r="C54" s="14" t="str">
        <f>'F2 SAS'!C54</f>
        <v>Salarié avec CATP ou CAP</v>
      </c>
      <c r="D54" s="94">
        <f>'F2 SAS'!D54+'F2 FHL'!D54+'F2 ETAT-COMMUNAL'!D54</f>
        <v>0</v>
      </c>
      <c r="E54" s="36"/>
      <c r="F54" s="94">
        <f>'F2 SAS'!F54+'F2 FHL'!F54+'F2 ETAT-COMMUNAL'!F54</f>
        <v>0</v>
      </c>
      <c r="G54" s="94">
        <f>'F2 SAS'!G54+'F2 FHL'!G54+'F2 ETAT-COMMUNAL'!G54</f>
        <v>0</v>
      </c>
      <c r="H54" s="94">
        <f>'F2 SAS'!H54+'F2 FHL'!H54+'F2 ETAT-COMMUNAL'!H54</f>
        <v>0</v>
      </c>
      <c r="I54" s="94">
        <f>'F2 SAS'!I54+'F2 FHL'!I54+'F2 ETAT-COMMUNAL'!I54</f>
        <v>0</v>
      </c>
      <c r="J54" s="94">
        <f>'F2 SAS'!J54+'F2 FHL'!J54+'F2 ETAT-COMMUNAL'!J54</f>
        <v>0</v>
      </c>
      <c r="K54" s="94">
        <f>'F2 SAS'!K54+'F2 FHL'!K54+'F2 ETAT-COMMUNAL'!K54</f>
        <v>0</v>
      </c>
      <c r="L54" s="94">
        <f>'F2 SAS'!L54+'F2 FHL'!L54+'F2 ETAT-COMMUNAL'!L54</f>
        <v>0</v>
      </c>
      <c r="M54" s="94">
        <f>'F2 SAS'!M54+'F2 FHL'!M54+'F2 ETAT-COMMUNAL'!M54</f>
        <v>0</v>
      </c>
      <c r="N54" s="94">
        <f>'F2 SAS'!N54+'F2 FHL'!N54+'F2 ETAT-COMMUNAL'!N54</f>
        <v>0</v>
      </c>
      <c r="O54" s="94">
        <f>'F2 SAS'!O54+'F2 FHL'!O54+'F2 ETAT-COMMUNAL'!O54</f>
        <v>0</v>
      </c>
      <c r="P54" s="94">
        <f>'F2 SAS'!P54+'F2 FHL'!P54+'F2 ETAT-COMMUNAL'!P54</f>
        <v>0</v>
      </c>
      <c r="Q54" s="95"/>
      <c r="R54" s="101">
        <f t="shared" ref="R54:R59" si="20">SUM(F54:P54)</f>
        <v>0</v>
      </c>
      <c r="S54" s="96" t="str">
        <f t="shared" ref="S54:S59" si="21">IF(R54=D54,"OK",IF(D54&lt;&gt;R54,"erreur"))</f>
        <v>OK</v>
      </c>
      <c r="U54" s="94">
        <f>'F2 SAS'!U54+'F2 FHL'!U54+'F2 ETAT-COMMUNAL'!U54</f>
        <v>0</v>
      </c>
      <c r="V54" s="96" t="str">
        <f t="shared" si="4"/>
        <v>OK</v>
      </c>
      <c r="X54" s="94">
        <f>'F2 SAS'!X54+'F2 FHL'!X54+'F2 ETAT-COMMUNAL'!X54</f>
        <v>0</v>
      </c>
      <c r="Z54" s="28" t="str">
        <f t="shared" ref="Z54:Z59" si="22">IF(D54="",IF(X54="","OK","erreur"),IF(X54&lt;&gt;"","OK","erreur"))</f>
        <v>OK</v>
      </c>
      <c r="AB54" s="27">
        <f t="shared" ref="AB54:AB59" si="23">IFERROR(+X54*AB$61/X$61,0)</f>
        <v>0</v>
      </c>
    </row>
    <row r="55" spans="2:29" ht="15" customHeight="1">
      <c r="B55" s="29"/>
      <c r="C55" s="14" t="str">
        <f>'F2 SAS'!C55</f>
        <v>Salarié sans CATP</v>
      </c>
      <c r="D55" s="94">
        <f>'F2 SAS'!D55+'F2 FHL'!D55+'F2 ETAT-COMMUNAL'!D55</f>
        <v>0</v>
      </c>
      <c r="E55" s="36"/>
      <c r="F55" s="94">
        <f>'F2 SAS'!F55+'F2 FHL'!F55+'F2 ETAT-COMMUNAL'!F55</f>
        <v>0</v>
      </c>
      <c r="G55" s="94">
        <f>'F2 SAS'!G55+'F2 FHL'!G55+'F2 ETAT-COMMUNAL'!G55</f>
        <v>0</v>
      </c>
      <c r="H55" s="94">
        <f>'F2 SAS'!H55+'F2 FHL'!H55+'F2 ETAT-COMMUNAL'!H55</f>
        <v>0</v>
      </c>
      <c r="I55" s="94">
        <f>'F2 SAS'!I55+'F2 FHL'!I55+'F2 ETAT-COMMUNAL'!I55</f>
        <v>0</v>
      </c>
      <c r="J55" s="94">
        <f>'F2 SAS'!J55+'F2 FHL'!J55+'F2 ETAT-COMMUNAL'!J55</f>
        <v>0</v>
      </c>
      <c r="K55" s="94">
        <f>'F2 SAS'!K55+'F2 FHL'!K55+'F2 ETAT-COMMUNAL'!K55</f>
        <v>0</v>
      </c>
      <c r="L55" s="94">
        <f>'F2 SAS'!L55+'F2 FHL'!L55+'F2 ETAT-COMMUNAL'!L55</f>
        <v>0</v>
      </c>
      <c r="M55" s="94">
        <f>'F2 SAS'!M55+'F2 FHL'!M55+'F2 ETAT-COMMUNAL'!M55</f>
        <v>0</v>
      </c>
      <c r="N55" s="94">
        <f>'F2 SAS'!N55+'F2 FHL'!N55+'F2 ETAT-COMMUNAL'!N55</f>
        <v>0</v>
      </c>
      <c r="O55" s="94">
        <f>'F2 SAS'!O55+'F2 FHL'!O55+'F2 ETAT-COMMUNAL'!O55</f>
        <v>0</v>
      </c>
      <c r="P55" s="94">
        <f>'F2 SAS'!P55+'F2 FHL'!P55+'F2 ETAT-COMMUNAL'!P55</f>
        <v>0</v>
      </c>
      <c r="Q55" s="95"/>
      <c r="R55" s="27">
        <f t="shared" si="20"/>
        <v>0</v>
      </c>
      <c r="S55" s="96" t="str">
        <f t="shared" si="21"/>
        <v>OK</v>
      </c>
      <c r="U55" s="94">
        <f>'F2 SAS'!U55+'F2 FHL'!U55+'F2 ETAT-COMMUNAL'!U55</f>
        <v>0</v>
      </c>
      <c r="V55" s="96" t="str">
        <f t="shared" si="4"/>
        <v>OK</v>
      </c>
      <c r="X55" s="94">
        <f>'F2 SAS'!X55+'F2 FHL'!X55+'F2 ETAT-COMMUNAL'!X55</f>
        <v>0</v>
      </c>
      <c r="Z55" s="28" t="str">
        <f t="shared" si="22"/>
        <v>OK</v>
      </c>
      <c r="AB55" s="27">
        <f t="shared" si="23"/>
        <v>0</v>
      </c>
    </row>
    <row r="56" spans="2:29" ht="15" customHeight="1">
      <c r="B56" s="29"/>
      <c r="C56" s="14" t="str">
        <f>'F2 SAS'!C56</f>
        <v>Salarié non diplômé - Nettoyage</v>
      </c>
      <c r="D56" s="94">
        <f>'F2 SAS'!D56+'F2 FHL'!D56+'F2 ETAT-COMMUNAL'!D56</f>
        <v>0</v>
      </c>
      <c r="E56" s="36"/>
      <c r="F56" s="94">
        <f>'F2 SAS'!F56+'F2 FHL'!F56+'F2 ETAT-COMMUNAL'!F56</f>
        <v>0</v>
      </c>
      <c r="G56" s="94">
        <f>'F2 SAS'!G56+'F2 FHL'!G56+'F2 ETAT-COMMUNAL'!G56</f>
        <v>0</v>
      </c>
      <c r="H56" s="94">
        <f>'F2 SAS'!H56+'F2 FHL'!H56+'F2 ETAT-COMMUNAL'!H56</f>
        <v>0</v>
      </c>
      <c r="I56" s="94">
        <f>'F2 SAS'!I56+'F2 FHL'!I56+'F2 ETAT-COMMUNAL'!I56</f>
        <v>0</v>
      </c>
      <c r="J56" s="94">
        <f>'F2 SAS'!J56+'F2 FHL'!J56+'F2 ETAT-COMMUNAL'!J56</f>
        <v>0</v>
      </c>
      <c r="K56" s="94">
        <f>'F2 SAS'!K56+'F2 FHL'!K56+'F2 ETAT-COMMUNAL'!K56</f>
        <v>0</v>
      </c>
      <c r="L56" s="94">
        <f>'F2 SAS'!L56+'F2 FHL'!L56+'F2 ETAT-COMMUNAL'!L56</f>
        <v>0</v>
      </c>
      <c r="M56" s="94">
        <f>'F2 SAS'!M56+'F2 FHL'!M56+'F2 ETAT-COMMUNAL'!M56</f>
        <v>0</v>
      </c>
      <c r="N56" s="94">
        <f>'F2 SAS'!N56+'F2 FHL'!N56+'F2 ETAT-COMMUNAL'!N56</f>
        <v>0</v>
      </c>
      <c r="O56" s="94">
        <f>'F2 SAS'!O56+'F2 FHL'!O56+'F2 ETAT-COMMUNAL'!O56</f>
        <v>0</v>
      </c>
      <c r="P56" s="94">
        <f>'F2 SAS'!P56+'F2 FHL'!P56+'F2 ETAT-COMMUNAL'!P56</f>
        <v>0</v>
      </c>
      <c r="Q56" s="95"/>
      <c r="R56" s="27">
        <f t="shared" si="20"/>
        <v>0</v>
      </c>
      <c r="S56" s="96" t="str">
        <f t="shared" si="21"/>
        <v>OK</v>
      </c>
      <c r="U56" s="94">
        <f>'F2 SAS'!U56+'F2 FHL'!U56+'F2 ETAT-COMMUNAL'!U56</f>
        <v>0</v>
      </c>
      <c r="V56" s="96" t="str">
        <f t="shared" si="4"/>
        <v>OK</v>
      </c>
      <c r="X56" s="94">
        <f>'F2 SAS'!X56+'F2 FHL'!X56+'F2 ETAT-COMMUNAL'!X56</f>
        <v>0</v>
      </c>
      <c r="Z56" s="28" t="str">
        <f t="shared" si="22"/>
        <v>OK</v>
      </c>
      <c r="AB56" s="27">
        <f t="shared" si="23"/>
        <v>0</v>
      </c>
    </row>
    <row r="57" spans="2:29" ht="15" customHeight="1">
      <c r="B57" s="29"/>
      <c r="C57" s="14" t="str">
        <f>'F2 SAS'!C57</f>
        <v>Salarié non diplômé - Aide cuisinière</v>
      </c>
      <c r="D57" s="94">
        <f>'F2 SAS'!D57+'F2 FHL'!D57+'F2 ETAT-COMMUNAL'!D57</f>
        <v>0</v>
      </c>
      <c r="E57" s="36"/>
      <c r="F57" s="94">
        <f>'F2 SAS'!F57+'F2 FHL'!F57+'F2 ETAT-COMMUNAL'!F57</f>
        <v>0</v>
      </c>
      <c r="G57" s="94">
        <f>'F2 SAS'!G57+'F2 FHL'!G57+'F2 ETAT-COMMUNAL'!G57</f>
        <v>0</v>
      </c>
      <c r="H57" s="94">
        <f>'F2 SAS'!H57+'F2 FHL'!H57+'F2 ETAT-COMMUNAL'!H57</f>
        <v>0</v>
      </c>
      <c r="I57" s="94">
        <f>'F2 SAS'!I57+'F2 FHL'!I57+'F2 ETAT-COMMUNAL'!I57</f>
        <v>0</v>
      </c>
      <c r="J57" s="94">
        <f>'F2 SAS'!J57+'F2 FHL'!J57+'F2 ETAT-COMMUNAL'!J57</f>
        <v>0</v>
      </c>
      <c r="K57" s="94">
        <f>'F2 SAS'!K57+'F2 FHL'!K57+'F2 ETAT-COMMUNAL'!K57</f>
        <v>0</v>
      </c>
      <c r="L57" s="94">
        <f>'F2 SAS'!L57+'F2 FHL'!L57+'F2 ETAT-COMMUNAL'!L57</f>
        <v>0</v>
      </c>
      <c r="M57" s="94">
        <f>'F2 SAS'!M57+'F2 FHL'!M57+'F2 ETAT-COMMUNAL'!M57</f>
        <v>0</v>
      </c>
      <c r="N57" s="94">
        <f>'F2 SAS'!N57+'F2 FHL'!N57+'F2 ETAT-COMMUNAL'!N57</f>
        <v>0</v>
      </c>
      <c r="O57" s="94">
        <f>'F2 SAS'!O57+'F2 FHL'!O57+'F2 ETAT-COMMUNAL'!O57</f>
        <v>0</v>
      </c>
      <c r="P57" s="94">
        <f>'F2 SAS'!P57+'F2 FHL'!P57+'F2 ETAT-COMMUNAL'!P57</f>
        <v>0</v>
      </c>
      <c r="Q57" s="95"/>
      <c r="R57" s="27">
        <f t="shared" si="20"/>
        <v>0</v>
      </c>
      <c r="S57" s="96" t="str">
        <f t="shared" si="21"/>
        <v>OK</v>
      </c>
      <c r="U57" s="94">
        <f>'F2 SAS'!U57+'F2 FHL'!U57+'F2 ETAT-COMMUNAL'!U57</f>
        <v>0</v>
      </c>
      <c r="V57" s="96" t="str">
        <f t="shared" si="4"/>
        <v>OK</v>
      </c>
      <c r="X57" s="94">
        <f>'F2 SAS'!X57+'F2 FHL'!X57+'F2 ETAT-COMMUNAL'!X57</f>
        <v>0</v>
      </c>
      <c r="Z57" s="28" t="str">
        <f t="shared" si="22"/>
        <v>OK</v>
      </c>
      <c r="AB57" s="27">
        <f t="shared" si="23"/>
        <v>0</v>
      </c>
    </row>
    <row r="58" spans="2:29" ht="15" customHeight="1">
      <c r="B58" s="29"/>
      <c r="C58" s="14" t="str">
        <f>'F2 SAS'!C58</f>
        <v>Salarié non diplômé - Lingère</v>
      </c>
      <c r="D58" s="94">
        <f>'F2 SAS'!D58+'F2 FHL'!D58+'F2 ETAT-COMMUNAL'!D58</f>
        <v>0</v>
      </c>
      <c r="E58" s="36"/>
      <c r="F58" s="94">
        <f>'F2 SAS'!F58+'F2 FHL'!F58+'F2 ETAT-COMMUNAL'!F58</f>
        <v>0</v>
      </c>
      <c r="G58" s="94">
        <f>'F2 SAS'!G58+'F2 FHL'!G58+'F2 ETAT-COMMUNAL'!G58</f>
        <v>0</v>
      </c>
      <c r="H58" s="94">
        <f>'F2 SAS'!H58+'F2 FHL'!H58+'F2 ETAT-COMMUNAL'!H58</f>
        <v>0</v>
      </c>
      <c r="I58" s="94">
        <f>'F2 SAS'!I58+'F2 FHL'!I58+'F2 ETAT-COMMUNAL'!I58</f>
        <v>0</v>
      </c>
      <c r="J58" s="94">
        <f>'F2 SAS'!J58+'F2 FHL'!J58+'F2 ETAT-COMMUNAL'!J58</f>
        <v>0</v>
      </c>
      <c r="K58" s="94">
        <f>'F2 SAS'!K58+'F2 FHL'!K58+'F2 ETAT-COMMUNAL'!K58</f>
        <v>0</v>
      </c>
      <c r="L58" s="94">
        <f>'F2 SAS'!L58+'F2 FHL'!L58+'F2 ETAT-COMMUNAL'!L58</f>
        <v>0</v>
      </c>
      <c r="M58" s="94">
        <f>'F2 SAS'!M58+'F2 FHL'!M58+'F2 ETAT-COMMUNAL'!M58</f>
        <v>0</v>
      </c>
      <c r="N58" s="94">
        <f>'F2 SAS'!N58+'F2 FHL'!N58+'F2 ETAT-COMMUNAL'!N58</f>
        <v>0</v>
      </c>
      <c r="O58" s="94">
        <f>'F2 SAS'!O58+'F2 FHL'!O58+'F2 ETAT-COMMUNAL'!O58</f>
        <v>0</v>
      </c>
      <c r="P58" s="94">
        <f>'F2 SAS'!P58+'F2 FHL'!P58+'F2 ETAT-COMMUNAL'!P58</f>
        <v>0</v>
      </c>
      <c r="Q58" s="95"/>
      <c r="R58" s="27">
        <f t="shared" si="20"/>
        <v>0</v>
      </c>
      <c r="S58" s="96" t="str">
        <f t="shared" si="21"/>
        <v>OK</v>
      </c>
      <c r="U58" s="94">
        <f>'F2 SAS'!U58+'F2 FHL'!U58+'F2 ETAT-COMMUNAL'!U58</f>
        <v>0</v>
      </c>
      <c r="V58" s="96" t="str">
        <f t="shared" si="4"/>
        <v>OK</v>
      </c>
      <c r="X58" s="94">
        <f>'F2 SAS'!X58+'F2 FHL'!X58+'F2 ETAT-COMMUNAL'!X58</f>
        <v>0</v>
      </c>
      <c r="Z58" s="28" t="str">
        <f t="shared" si="22"/>
        <v>OK</v>
      </c>
      <c r="AB58" s="27">
        <f t="shared" si="23"/>
        <v>0</v>
      </c>
    </row>
    <row r="59" spans="2:29" ht="15" customHeight="1">
      <c r="B59" s="32"/>
      <c r="C59" s="33" t="str">
        <f>'F2 SAS'!C59</f>
        <v>Salarié non diplômé - Chauffeur</v>
      </c>
      <c r="D59" s="94">
        <f>'F2 SAS'!D59+'F2 FHL'!D59+'F2 ETAT-COMMUNAL'!D59</f>
        <v>0</v>
      </c>
      <c r="E59" s="36"/>
      <c r="F59" s="94">
        <f>'F2 SAS'!F59+'F2 FHL'!F59+'F2 ETAT-COMMUNAL'!F59</f>
        <v>0</v>
      </c>
      <c r="G59" s="94">
        <f>'F2 SAS'!G59+'F2 FHL'!G59+'F2 ETAT-COMMUNAL'!G59</f>
        <v>0</v>
      </c>
      <c r="H59" s="94">
        <f>'F2 SAS'!H59+'F2 FHL'!H59+'F2 ETAT-COMMUNAL'!H59</f>
        <v>0</v>
      </c>
      <c r="I59" s="94">
        <f>'F2 SAS'!I59+'F2 FHL'!I59+'F2 ETAT-COMMUNAL'!I59</f>
        <v>0</v>
      </c>
      <c r="J59" s="94">
        <f>'F2 SAS'!J59+'F2 FHL'!J59+'F2 ETAT-COMMUNAL'!J59</f>
        <v>0</v>
      </c>
      <c r="K59" s="94">
        <f>'F2 SAS'!K59+'F2 FHL'!K59+'F2 ETAT-COMMUNAL'!K59</f>
        <v>0</v>
      </c>
      <c r="L59" s="94">
        <f>'F2 SAS'!L59+'F2 FHL'!L59+'F2 ETAT-COMMUNAL'!L59</f>
        <v>0</v>
      </c>
      <c r="M59" s="94">
        <f>'F2 SAS'!M59+'F2 FHL'!M59+'F2 ETAT-COMMUNAL'!M59</f>
        <v>0</v>
      </c>
      <c r="N59" s="94">
        <f>'F2 SAS'!N59+'F2 FHL'!N59+'F2 ETAT-COMMUNAL'!N59</f>
        <v>0</v>
      </c>
      <c r="O59" s="94">
        <f>'F2 SAS'!O59+'F2 FHL'!O59+'F2 ETAT-COMMUNAL'!O59</f>
        <v>0</v>
      </c>
      <c r="P59" s="94">
        <f>'F2 SAS'!P59+'F2 FHL'!P59+'F2 ETAT-COMMUNAL'!P59</f>
        <v>0</v>
      </c>
      <c r="Q59" s="95"/>
      <c r="R59" s="27">
        <f t="shared" si="20"/>
        <v>0</v>
      </c>
      <c r="S59" s="96" t="str">
        <f t="shared" si="21"/>
        <v>OK</v>
      </c>
      <c r="U59" s="94">
        <f>'F2 SAS'!U59+'F2 FHL'!U59+'F2 ETAT-COMMUNAL'!U59</f>
        <v>0</v>
      </c>
      <c r="V59" s="96" t="str">
        <f t="shared" si="4"/>
        <v>OK</v>
      </c>
      <c r="X59" s="94">
        <f>'F2 SAS'!X59+'F2 FHL'!X59+'F2 ETAT-COMMUNAL'!X59</f>
        <v>0</v>
      </c>
      <c r="Z59" s="28" t="str">
        <f t="shared" si="22"/>
        <v>OK</v>
      </c>
      <c r="AB59" s="27">
        <f t="shared" si="23"/>
        <v>0</v>
      </c>
    </row>
    <row r="60" spans="2:29" ht="15" customHeight="1">
      <c r="D60" s="12"/>
      <c r="E60" s="36"/>
      <c r="F60" s="12"/>
      <c r="G60" s="12"/>
      <c r="H60" s="12"/>
      <c r="I60" s="12"/>
      <c r="J60" s="12"/>
      <c r="K60" s="12"/>
      <c r="L60" s="12"/>
      <c r="M60" s="12"/>
      <c r="N60" s="12"/>
      <c r="O60" s="12"/>
      <c r="P60" s="12"/>
      <c r="Q60" s="12"/>
      <c r="R60" s="12"/>
      <c r="U60" s="12"/>
      <c r="X60" s="12"/>
      <c r="Z60" s="16"/>
      <c r="AB60" s="12"/>
    </row>
    <row r="61" spans="2:29" ht="15" customHeight="1">
      <c r="B61" s="34" t="s">
        <v>23</v>
      </c>
      <c r="C61" s="35"/>
      <c r="D61" s="13">
        <f>SUM(D17:D59)</f>
        <v>0</v>
      </c>
      <c r="E61" s="36"/>
      <c r="F61" s="13">
        <f t="shared" ref="F61:P61" si="24">SUM(F17:F59)</f>
        <v>0</v>
      </c>
      <c r="G61" s="13">
        <f t="shared" ref="G61" si="25">SUM(G17:G59)</f>
        <v>0</v>
      </c>
      <c r="H61" s="13">
        <f t="shared" si="24"/>
        <v>0</v>
      </c>
      <c r="I61" s="13">
        <f t="shared" si="24"/>
        <v>0</v>
      </c>
      <c r="J61" s="13">
        <f t="shared" si="24"/>
        <v>0</v>
      </c>
      <c r="K61" s="13">
        <f t="shared" si="24"/>
        <v>0</v>
      </c>
      <c r="L61" s="13">
        <f t="shared" si="24"/>
        <v>0</v>
      </c>
      <c r="M61" s="13">
        <f t="shared" si="24"/>
        <v>0</v>
      </c>
      <c r="N61" s="13">
        <f t="shared" si="24"/>
        <v>0</v>
      </c>
      <c r="O61" s="13">
        <f t="shared" si="24"/>
        <v>0</v>
      </c>
      <c r="P61" s="13">
        <f t="shared" si="24"/>
        <v>0</v>
      </c>
      <c r="Q61" s="36"/>
      <c r="R61" s="13">
        <f>SUM(R17:R59)</f>
        <v>0</v>
      </c>
      <c r="S61" s="96" t="str">
        <f>IF(R61=D61,"OK",IF(D61&lt;&gt;R61,"erreur"))</f>
        <v>OK</v>
      </c>
      <c r="U61" s="13">
        <f>SUM(U17:U59)</f>
        <v>0</v>
      </c>
      <c r="V61" s="96" t="str">
        <f t="shared" si="4"/>
        <v>OK</v>
      </c>
      <c r="X61" s="13">
        <f>SUM(X17:X59)</f>
        <v>0</v>
      </c>
      <c r="Z61" s="28" t="str">
        <f>IF(D61="",IF(X61="","OK","erreur"),IF(X61&lt;&gt;"","OK","erreur"))</f>
        <v>OK</v>
      </c>
      <c r="AB61" s="13">
        <f>+D75</f>
        <v>0</v>
      </c>
    </row>
    <row r="62" spans="2:29" ht="15" customHeight="1">
      <c r="B62" s="19"/>
      <c r="D62" s="36"/>
      <c r="E62" s="36"/>
      <c r="F62" s="36"/>
      <c r="G62" s="36"/>
      <c r="H62" s="36"/>
      <c r="I62" s="36"/>
      <c r="J62" s="36"/>
      <c r="K62" s="36"/>
      <c r="L62" s="36"/>
      <c r="M62" s="36"/>
      <c r="N62" s="36"/>
      <c r="O62" s="36"/>
      <c r="P62" s="36"/>
      <c r="Q62" s="36"/>
      <c r="R62" s="36"/>
      <c r="X62" s="37"/>
    </row>
    <row r="63" spans="2:29" ht="15" customHeight="1">
      <c r="D63" s="102" t="s">
        <v>64</v>
      </c>
      <c r="E63" s="36"/>
      <c r="F63" s="103">
        <f t="shared" ref="F63:O63" si="26">IF($R$61=0,0,+F61/$R$61)</f>
        <v>0</v>
      </c>
      <c r="G63" s="103">
        <f t="shared" ref="G63" si="27">IF($R$61=0,0,+G61/$R$61)</f>
        <v>0</v>
      </c>
      <c r="H63" s="103">
        <f t="shared" si="26"/>
        <v>0</v>
      </c>
      <c r="I63" s="103">
        <f t="shared" si="26"/>
        <v>0</v>
      </c>
      <c r="J63" s="103">
        <f t="shared" si="26"/>
        <v>0</v>
      </c>
      <c r="K63" s="103">
        <f t="shared" si="26"/>
        <v>0</v>
      </c>
      <c r="L63" s="103">
        <f t="shared" si="26"/>
        <v>0</v>
      </c>
      <c r="M63" s="103">
        <f t="shared" si="26"/>
        <v>0</v>
      </c>
      <c r="N63" s="103">
        <f t="shared" si="26"/>
        <v>0</v>
      </c>
      <c r="O63" s="103">
        <f t="shared" si="26"/>
        <v>0</v>
      </c>
      <c r="P63" s="103">
        <f>IF($R$61=0,0,+P61/$R$61)</f>
        <v>0</v>
      </c>
      <c r="Q63" s="36"/>
      <c r="R63" s="104">
        <f>SUM(F63:P63)</f>
        <v>0</v>
      </c>
      <c r="X63" s="105"/>
      <c r="AB63" s="106"/>
      <c r="AC63" s="107"/>
    </row>
    <row r="64" spans="2:29" ht="15" customHeight="1">
      <c r="B64" s="19"/>
    </row>
    <row r="65" spans="2:22" ht="15" customHeight="1">
      <c r="D65" s="203" t="str">
        <f>IF(D61=R61,"",IF(D61&gt;R61,"Le total des ETP (colonne D) n'est pas reparti sur les différentes fonctions (colonnes F à P).","Le total des ETP par activité (colonnes F à P) est plus élevé que le total des ETP (colonne D)."))</f>
        <v/>
      </c>
      <c r="E65" s="203"/>
      <c r="F65" s="203"/>
      <c r="G65" s="203"/>
      <c r="H65" s="203"/>
      <c r="I65" s="203"/>
      <c r="J65" s="203"/>
      <c r="K65" s="203"/>
      <c r="L65" s="203"/>
      <c r="M65" s="203"/>
      <c r="N65" s="203"/>
      <c r="O65" s="203"/>
      <c r="P65" s="203"/>
      <c r="Q65" s="203"/>
      <c r="R65" s="203"/>
    </row>
    <row r="66" spans="2:22" ht="15" customHeight="1">
      <c r="D66" s="108"/>
      <c r="F66" s="108"/>
      <c r="G66" s="108"/>
      <c r="H66" s="108"/>
      <c r="I66" s="108"/>
      <c r="J66" s="108"/>
      <c r="K66" s="108"/>
      <c r="L66" s="108"/>
      <c r="M66" s="108"/>
      <c r="N66" s="108"/>
      <c r="O66" s="108"/>
      <c r="P66" s="108"/>
      <c r="Q66" s="108"/>
      <c r="R66" s="108"/>
    </row>
    <row r="67" spans="2:22" ht="24.4" customHeight="1">
      <c r="B67" s="113" t="s">
        <v>65</v>
      </c>
      <c r="C67" s="109"/>
      <c r="D67" s="110">
        <f>'F2 SAS'!D67+'F2 FHL'!D67+'F2 ETAT-COMMUNAL'!D67</f>
        <v>0</v>
      </c>
    </row>
    <row r="68" spans="2:22" ht="15" customHeight="1" thickBot="1">
      <c r="L68"/>
      <c r="M68"/>
      <c r="N68"/>
      <c r="O68"/>
      <c r="P68"/>
      <c r="Q68"/>
      <c r="R68"/>
      <c r="S68"/>
    </row>
    <row r="69" spans="2:22" ht="15" customHeight="1">
      <c r="B69" s="204" t="s">
        <v>70</v>
      </c>
      <c r="C69" s="205"/>
      <c r="D69" s="211">
        <f>'F2 SAS'!D69+'F2 FHL'!D69+'F2 ETAT-COMMUNAL'!D69</f>
        <v>0</v>
      </c>
      <c r="L69"/>
      <c r="M69"/>
      <c r="N69"/>
      <c r="O69"/>
      <c r="P69"/>
      <c r="Q69"/>
      <c r="R69"/>
      <c r="S69"/>
    </row>
    <row r="70" spans="2:22" ht="15" customHeight="1" thickBot="1">
      <c r="B70" s="206"/>
      <c r="C70" s="207"/>
      <c r="D70" s="212">
        <f>'F2 SAS'!D70+'F2 FHL'!D70+'F2 ETAT-COMMUNAL'!D70</f>
        <v>0</v>
      </c>
      <c r="F70" s="111"/>
      <c r="G70" s="111"/>
      <c r="L70"/>
      <c r="M70"/>
      <c r="N70"/>
      <c r="O70"/>
      <c r="P70"/>
      <c r="Q70"/>
      <c r="R70"/>
      <c r="S70"/>
    </row>
    <row r="71" spans="2:22" ht="15" customHeight="1" thickBot="1">
      <c r="B71" s="112"/>
      <c r="C71" s="112"/>
      <c r="D71" s="12"/>
      <c r="H71" s="102"/>
      <c r="L71"/>
      <c r="M71"/>
      <c r="N71"/>
      <c r="O71"/>
      <c r="P71"/>
      <c r="Q71"/>
      <c r="R71"/>
      <c r="S71"/>
    </row>
    <row r="72" spans="2:22" ht="15" customHeight="1">
      <c r="B72" s="204" t="s">
        <v>71</v>
      </c>
      <c r="C72" s="205"/>
      <c r="D72" s="211">
        <f>'F2 SAS'!D72+'F2 FHL'!D72+'F2 ETAT-COMMUNAL'!D72</f>
        <v>0</v>
      </c>
      <c r="L72"/>
      <c r="M72"/>
      <c r="N72"/>
      <c r="O72"/>
      <c r="P72"/>
      <c r="Q72"/>
      <c r="R72"/>
      <c r="S72"/>
    </row>
    <row r="73" spans="2:22" ht="15" customHeight="1" thickBot="1">
      <c r="B73" s="206"/>
      <c r="C73" s="207"/>
      <c r="D73" s="212">
        <f>'F2 SAS'!D73+'F2 FHL'!D73+'F2 ETAT-COMMUNAL'!D73</f>
        <v>0</v>
      </c>
      <c r="F73" s="111"/>
      <c r="G73" s="111"/>
      <c r="L73"/>
      <c r="M73"/>
      <c r="N73"/>
      <c r="O73"/>
      <c r="P73"/>
      <c r="Q73"/>
      <c r="R73"/>
      <c r="S73"/>
    </row>
    <row r="74" spans="2:22" ht="15" customHeight="1">
      <c r="L74"/>
      <c r="M74"/>
      <c r="N74"/>
      <c r="O74"/>
      <c r="P74"/>
      <c r="Q74"/>
      <c r="R74"/>
      <c r="S74"/>
      <c r="T74" s="39"/>
      <c r="U74" s="39"/>
      <c r="V74" s="39"/>
    </row>
    <row r="75" spans="2:22" ht="15" customHeight="1">
      <c r="B75" s="113" t="s">
        <v>24</v>
      </c>
      <c r="C75" s="114"/>
      <c r="D75" s="110">
        <f>'F2 SAS'!D75+'F2 FHL'!D75+'F2 ETAT-COMMUNAL'!D75</f>
        <v>0</v>
      </c>
      <c r="L75"/>
      <c r="M75"/>
      <c r="N75"/>
      <c r="O75"/>
      <c r="P75"/>
      <c r="Q75"/>
      <c r="R75"/>
      <c r="S75"/>
      <c r="T75" s="39"/>
      <c r="U75" s="39"/>
      <c r="V75" s="39"/>
    </row>
    <row r="76" spans="2:22" ht="15" customHeight="1">
      <c r="L76"/>
      <c r="M76"/>
      <c r="N76"/>
      <c r="O76"/>
      <c r="P76"/>
      <c r="Q76"/>
      <c r="R76"/>
      <c r="S76"/>
    </row>
    <row r="77" spans="2:22" ht="15" customHeight="1">
      <c r="L77"/>
      <c r="M77"/>
      <c r="N77"/>
      <c r="O77"/>
      <c r="P77"/>
      <c r="Q77"/>
      <c r="R77"/>
      <c r="S77"/>
    </row>
  </sheetData>
  <sheetProtection selectLockedCells="1"/>
  <mergeCells count="30">
    <mergeCell ref="AB12:AB14"/>
    <mergeCell ref="L12:L14"/>
    <mergeCell ref="M12:M14"/>
    <mergeCell ref="N12:N14"/>
    <mergeCell ref="F10:P10"/>
    <mergeCell ref="V12:V14"/>
    <mergeCell ref="X12:X14"/>
    <mergeCell ref="Z12:Z14"/>
    <mergeCell ref="O12:O14"/>
    <mergeCell ref="P12:P14"/>
    <mergeCell ref="R12:R14"/>
    <mergeCell ref="S12:S14"/>
    <mergeCell ref="U12:U14"/>
    <mergeCell ref="K12:K14"/>
    <mergeCell ref="G12:G14"/>
    <mergeCell ref="D12:D14"/>
    <mergeCell ref="F12:F14"/>
    <mergeCell ref="H12:H14"/>
    <mergeCell ref="I12:I14"/>
    <mergeCell ref="J12:J14"/>
    <mergeCell ref="B2:AB2"/>
    <mergeCell ref="B4:AB4"/>
    <mergeCell ref="B5:AB5"/>
    <mergeCell ref="D7:X7"/>
    <mergeCell ref="B8:C8"/>
    <mergeCell ref="D65:R65"/>
    <mergeCell ref="B69:C70"/>
    <mergeCell ref="D69:D70"/>
    <mergeCell ref="B72:C73"/>
    <mergeCell ref="D72:D73"/>
  </mergeCells>
  <conditionalFormatting sqref="B2">
    <cfRule type="expression" dxfId="23" priority="7">
      <formula>$AD$2="OK"</formula>
    </cfRule>
    <cfRule type="expression" dxfId="22" priority="16">
      <formula>$AD$2="NOK"</formula>
    </cfRule>
  </conditionalFormatting>
  <conditionalFormatting sqref="D65:D66">
    <cfRule type="notContainsBlanks" dxfId="21" priority="31">
      <formula>LEN(TRIM(D65))&gt;0</formula>
    </cfRule>
  </conditionalFormatting>
  <conditionalFormatting sqref="S17:S30 Z17:Z30 S32:S37 Z32:Z37 S39:S43 Z39:Z43 S45:S52 Z45:Z52 S54:S59 Z54:Z59 Z61">
    <cfRule type="containsText" dxfId="20" priority="32" stopIfTrue="1" operator="containsText" text="OK">
      <formula>NOT(ISERROR(SEARCH("OK",S17)))</formula>
    </cfRule>
  </conditionalFormatting>
  <conditionalFormatting sqref="S17:S59 Z17:Z59 Z61 AB31 AB38 AB44">
    <cfRule type="containsText" dxfId="19" priority="33" stopIfTrue="1" operator="containsText" text="erreur">
      <formula>NOT(ISERROR(SEARCH("erreur",S17)))</formula>
    </cfRule>
  </conditionalFormatting>
  <conditionalFormatting sqref="S61">
    <cfRule type="containsText" dxfId="18" priority="29" stopIfTrue="1" operator="containsText" text="OK">
      <formula>NOT(ISERROR(SEARCH("OK",S61)))</formula>
    </cfRule>
    <cfRule type="containsText" dxfId="17" priority="30" stopIfTrue="1" operator="containsText" text="erreur">
      <formula>NOT(ISERROR(SEARCH("erreur",S61)))</formula>
    </cfRule>
  </conditionalFormatting>
  <conditionalFormatting sqref="V17:V30 V32:V37 V39:V43 V45:V52 V54:V59">
    <cfRule type="containsText" dxfId="16" priority="3" stopIfTrue="1" operator="containsText" text="OK">
      <formula>NOT(ISERROR(SEARCH("OK",V17)))</formula>
    </cfRule>
  </conditionalFormatting>
  <conditionalFormatting sqref="V17:V59">
    <cfRule type="containsText" dxfId="15" priority="4" stopIfTrue="1" operator="containsText" text="erreur">
      <formula>NOT(ISERROR(SEARCH("erreur",V17)))</formula>
    </cfRule>
  </conditionalFormatting>
  <conditionalFormatting sqref="V61">
    <cfRule type="containsText" dxfId="14" priority="1" stopIfTrue="1" operator="containsText" text="OK">
      <formula>NOT(ISERROR(SEARCH("OK",V61)))</formula>
    </cfRule>
    <cfRule type="containsText" dxfId="13" priority="2" stopIfTrue="1" operator="containsText" text="erreur">
      <formula>NOT(ISERROR(SEARCH("erreur",V61)))</formula>
    </cfRule>
  </conditionalFormatting>
  <conditionalFormatting sqref="Z17:Z59 AB31 AB38 AB44 Z61">
    <cfRule type="containsText" dxfId="12" priority="35" stopIfTrue="1" operator="containsText" text="ok">
      <formula>NOT(ISERROR(SEARCH("ok",Z17)))</formula>
    </cfRule>
  </conditionalFormatting>
  <conditionalFormatting sqref="Z17:Z61 AB31 AB38 AB44">
    <cfRule type="cellIs" dxfId="11" priority="34" stopIfTrue="1" operator="equal">
      <formula>"erreur"</formula>
    </cfRule>
  </conditionalFormatting>
  <conditionalFormatting sqref="AB53">
    <cfRule type="containsText" dxfId="10" priority="26" stopIfTrue="1" operator="containsText" text="erreur">
      <formula>NOT(ISERROR(SEARCH("erreur",AB53)))</formula>
    </cfRule>
    <cfRule type="cellIs" dxfId="9" priority="27" stopIfTrue="1" operator="equal">
      <formula>"erreur"</formula>
    </cfRule>
    <cfRule type="containsText" dxfId="8" priority="28" stopIfTrue="1" operator="containsText" text="ok">
      <formula>NOT(ISERROR(SEARCH("ok",AB53)))</formula>
    </cfRule>
  </conditionalFormatting>
  <dataValidations count="1">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showGridLines="0" tabSelected="1" topLeftCell="A13" zoomScaleNormal="100" workbookViewId="0">
      <selection activeCell="D45" sqref="D45"/>
    </sheetView>
  </sheetViews>
  <sheetFormatPr defaultColWidth="11.42578125" defaultRowHeight="15" customHeight="1"/>
  <cols>
    <col min="1" max="1" width="2.85546875" style="40" customWidth="1"/>
    <col min="2" max="2" width="92.85546875" style="40" customWidth="1"/>
    <col min="3" max="3" width="12.85546875" style="15" customWidth="1"/>
    <col min="4" max="4" width="14.140625" style="40" customWidth="1"/>
    <col min="5" max="5" width="2.85546875" style="40" customWidth="1"/>
    <col min="6" max="6" width="11.42578125" style="40"/>
    <col min="7" max="7" width="16" style="40" customWidth="1"/>
    <col min="8" max="8" width="14.42578125" style="40" customWidth="1"/>
    <col min="9" max="9" width="15.42578125" style="40" customWidth="1"/>
    <col min="10" max="16384" width="11.42578125" style="40"/>
  </cols>
  <sheetData>
    <row r="1" spans="2:12" ht="15" customHeight="1" thickBot="1"/>
    <row r="2" spans="2:12" ht="60" customHeight="1" thickBot="1">
      <c r="B2" s="162" t="s">
        <v>188</v>
      </c>
      <c r="C2" s="224"/>
      <c r="D2" s="225"/>
      <c r="E2" s="134"/>
      <c r="F2" s="135" t="str">
        <f>IF(AND(D7&lt;&gt;"",D8&lt;&gt;"",D9&lt;&gt;"",D11&lt;&gt;""),"OK","NOK")</f>
        <v>NOK</v>
      </c>
      <c r="G2" s="134"/>
      <c r="H2" s="134"/>
      <c r="I2" s="134"/>
      <c r="J2" s="134"/>
      <c r="K2" s="134"/>
      <c r="L2" s="134"/>
    </row>
    <row r="3" spans="2:12" ht="15" customHeight="1">
      <c r="B3" s="41"/>
      <c r="C3" s="136"/>
      <c r="D3" s="41"/>
      <c r="E3" s="41"/>
      <c r="F3" s="41"/>
      <c r="G3" s="41"/>
      <c r="H3" s="41"/>
      <c r="I3" s="41"/>
      <c r="J3" s="41"/>
      <c r="K3" s="41"/>
      <c r="L3" s="55"/>
    </row>
    <row r="4" spans="2:12" ht="15" customHeight="1">
      <c r="B4" s="137" t="s">
        <v>60</v>
      </c>
      <c r="C4" s="226">
        <f>+'F1'!C7</f>
        <v>0</v>
      </c>
      <c r="D4" s="227"/>
      <c r="E4" s="41"/>
      <c r="F4" s="41"/>
      <c r="G4" s="41"/>
      <c r="H4" s="41"/>
      <c r="I4" s="41"/>
      <c r="J4" s="139"/>
      <c r="K4" s="139"/>
      <c r="L4" s="140"/>
    </row>
    <row r="5" spans="2:12" ht="15" customHeight="1">
      <c r="B5" s="141"/>
      <c r="C5" s="55"/>
      <c r="D5" s="41"/>
      <c r="E5" s="41"/>
      <c r="F5" s="41"/>
      <c r="G5" s="41"/>
      <c r="H5" s="41"/>
      <c r="I5" s="41"/>
      <c r="J5" s="139"/>
      <c r="K5" s="139"/>
      <c r="L5" s="140"/>
    </row>
    <row r="6" spans="2:12" ht="15" customHeight="1">
      <c r="B6" s="142" t="s">
        <v>146</v>
      </c>
      <c r="C6" s="143"/>
      <c r="D6" s="144"/>
    </row>
    <row r="7" spans="2:12" ht="15" customHeight="1">
      <c r="B7" s="138" t="s">
        <v>147</v>
      </c>
      <c r="C7" s="145"/>
      <c r="D7" s="146"/>
    </row>
    <row r="8" spans="2:12" ht="15" customHeight="1">
      <c r="B8" s="138" t="s">
        <v>148</v>
      </c>
      <c r="C8" s="145"/>
      <c r="D8" s="146"/>
    </row>
    <row r="9" spans="2:12" ht="15" customHeight="1">
      <c r="B9" s="138" t="s">
        <v>149</v>
      </c>
      <c r="C9" s="145"/>
      <c r="D9" s="146"/>
    </row>
    <row r="10" spans="2:12" ht="15" customHeight="1">
      <c r="B10" s="142" t="s">
        <v>150</v>
      </c>
      <c r="C10" s="143"/>
      <c r="D10" s="147"/>
    </row>
    <row r="11" spans="2:12" ht="30.2" customHeight="1">
      <c r="B11" s="228" t="s">
        <v>151</v>
      </c>
      <c r="C11" s="229"/>
      <c r="D11" s="148"/>
      <c r="F11" s="149"/>
    </row>
    <row r="12" spans="2:12" ht="30.2" customHeight="1">
      <c r="B12" s="228" t="s">
        <v>152</v>
      </c>
      <c r="C12" s="229"/>
      <c r="D12" s="148"/>
      <c r="F12" s="149"/>
    </row>
    <row r="13" spans="2:12" ht="30.2" customHeight="1">
      <c r="B13" s="228" t="s">
        <v>153</v>
      </c>
      <c r="C13" s="229"/>
      <c r="D13" s="148"/>
      <c r="F13" s="149"/>
    </row>
    <row r="14" spans="2:12" ht="45" customHeight="1">
      <c r="B14" s="150" t="s">
        <v>154</v>
      </c>
      <c r="C14" s="151" t="s">
        <v>155</v>
      </c>
      <c r="D14" s="151" t="s">
        <v>156</v>
      </c>
    </row>
    <row r="15" spans="2:12" ht="15" customHeight="1">
      <c r="B15" s="154" t="s">
        <v>164</v>
      </c>
      <c r="C15" s="152"/>
      <c r="D15" s="153"/>
    </row>
    <row r="16" spans="2:12" ht="15" customHeight="1">
      <c r="B16" s="154" t="s">
        <v>165</v>
      </c>
      <c r="C16" s="152"/>
      <c r="D16" s="153"/>
    </row>
    <row r="17" spans="2:9" ht="15" customHeight="1">
      <c r="B17" s="154" t="s">
        <v>166</v>
      </c>
      <c r="C17" s="152"/>
      <c r="D17" s="153"/>
    </row>
    <row r="18" spans="2:9" ht="15" customHeight="1">
      <c r="B18" s="154" t="s">
        <v>167</v>
      </c>
      <c r="C18" s="152"/>
      <c r="D18" s="153"/>
    </row>
    <row r="19" spans="2:9" ht="15" customHeight="1">
      <c r="B19" s="154" t="s">
        <v>168</v>
      </c>
      <c r="C19" s="152"/>
      <c r="D19" s="153"/>
    </row>
    <row r="20" spans="2:9" ht="15" customHeight="1">
      <c r="B20" s="154" t="s">
        <v>169</v>
      </c>
      <c r="C20" s="152"/>
      <c r="D20" s="153"/>
    </row>
    <row r="21" spans="2:9" ht="15" customHeight="1">
      <c r="B21" s="154" t="s">
        <v>183</v>
      </c>
      <c r="C21" s="152"/>
      <c r="D21" s="153"/>
    </row>
    <row r="22" spans="2:9" ht="15" customHeight="1">
      <c r="B22" s="150" t="s">
        <v>170</v>
      </c>
      <c r="C22" s="151" t="s">
        <v>155</v>
      </c>
      <c r="D22" s="151" t="s">
        <v>156</v>
      </c>
      <c r="G22" s="156" t="s">
        <v>171</v>
      </c>
      <c r="H22" s="151" t="s">
        <v>155</v>
      </c>
      <c r="I22" s="151" t="s">
        <v>156</v>
      </c>
    </row>
    <row r="23" spans="2:9" ht="15" customHeight="1">
      <c r="B23" s="154" t="s">
        <v>172</v>
      </c>
      <c r="C23" s="152"/>
      <c r="D23" s="153"/>
      <c r="H23" s="40" t="b">
        <f>+SUM(C23:C24)='F2 TOTAL'!D41</f>
        <v>1</v>
      </c>
      <c r="I23" s="40" t="b">
        <f>+SUM(D23:D24)='F2 TOTAL'!AB41</f>
        <v>1</v>
      </c>
    </row>
    <row r="24" spans="2:9" ht="15" customHeight="1">
      <c r="B24" s="154" t="s">
        <v>173</v>
      </c>
      <c r="C24" s="152"/>
      <c r="D24" s="153"/>
    </row>
    <row r="25" spans="2:9" ht="15" customHeight="1">
      <c r="B25" s="150" t="s">
        <v>174</v>
      </c>
      <c r="C25" s="151" t="s">
        <v>155</v>
      </c>
      <c r="D25" s="151" t="s">
        <v>156</v>
      </c>
      <c r="G25" s="156" t="s">
        <v>187</v>
      </c>
      <c r="H25" s="151" t="s">
        <v>155</v>
      </c>
      <c r="I25" s="151" t="s">
        <v>156</v>
      </c>
    </row>
    <row r="26" spans="2:9" ht="15" customHeight="1">
      <c r="B26" s="154" t="s">
        <v>175</v>
      </c>
      <c r="C26" s="152"/>
      <c r="D26" s="153"/>
      <c r="H26" s="40" t="b">
        <f>+SUM(C26:C29)=+'F2 TOTAL'!D42</f>
        <v>1</v>
      </c>
      <c r="I26" s="40" t="b">
        <f>+SUM(D26:D29)='F2 TOTAL'!AB42</f>
        <v>1</v>
      </c>
    </row>
    <row r="27" spans="2:9" ht="15" customHeight="1">
      <c r="B27" s="154" t="s">
        <v>176</v>
      </c>
      <c r="C27" s="152"/>
      <c r="D27" s="153"/>
    </row>
    <row r="28" spans="2:9" ht="15" customHeight="1">
      <c r="B28" s="154" t="s">
        <v>177</v>
      </c>
      <c r="C28" s="152"/>
      <c r="D28" s="153"/>
    </row>
    <row r="29" spans="2:9" ht="15" customHeight="1">
      <c r="B29" s="154" t="s">
        <v>178</v>
      </c>
      <c r="C29" s="152"/>
      <c r="D29" s="153"/>
    </row>
    <row r="30" spans="2:9" ht="15" customHeight="1">
      <c r="B30" s="150" t="s">
        <v>179</v>
      </c>
      <c r="C30" s="151" t="s">
        <v>155</v>
      </c>
      <c r="D30" s="151" t="s">
        <v>156</v>
      </c>
      <c r="G30" s="156" t="s">
        <v>182</v>
      </c>
      <c r="H30" s="151" t="s">
        <v>155</v>
      </c>
      <c r="I30" s="151" t="s">
        <v>156</v>
      </c>
    </row>
    <row r="31" spans="2:9" ht="15" customHeight="1">
      <c r="B31" s="154" t="s">
        <v>180</v>
      </c>
      <c r="C31" s="152"/>
      <c r="D31" s="153"/>
      <c r="H31" s="40" t="b">
        <f>+SUM(C31:C33)='F2 TOTAL'!D43</f>
        <v>1</v>
      </c>
      <c r="I31" s="40" t="b">
        <f>+SUM(D31:D33)='F2 TOTAL'!AB43</f>
        <v>1</v>
      </c>
    </row>
    <row r="32" spans="2:9" ht="15" customHeight="1">
      <c r="B32" s="154" t="s">
        <v>181</v>
      </c>
      <c r="C32" s="152"/>
      <c r="D32" s="153"/>
    </row>
    <row r="33" spans="2:4" ht="15" customHeight="1">
      <c r="B33" s="154" t="s">
        <v>186</v>
      </c>
      <c r="C33" s="152"/>
      <c r="D33" s="153"/>
    </row>
    <row r="34" spans="2:4" ht="45" customHeight="1">
      <c r="B34" s="150" t="s">
        <v>157</v>
      </c>
      <c r="C34" s="151" t="s">
        <v>155</v>
      </c>
      <c r="D34" s="151" t="s">
        <v>156</v>
      </c>
    </row>
    <row r="35" spans="2:4" ht="15" customHeight="1">
      <c r="B35" s="154" t="s">
        <v>158</v>
      </c>
      <c r="C35" s="152">
        <f>+'F2 TOTAL'!L61</f>
        <v>0</v>
      </c>
      <c r="D35" s="152"/>
    </row>
    <row r="36" spans="2:4" ht="15" customHeight="1">
      <c r="B36" s="154" t="s">
        <v>159</v>
      </c>
      <c r="C36" s="152">
        <f>+'F2 TOTAL'!M61</f>
        <v>0</v>
      </c>
      <c r="D36" s="152"/>
    </row>
    <row r="37" spans="2:4" ht="15" customHeight="1">
      <c r="B37" s="154" t="s">
        <v>160</v>
      </c>
      <c r="C37" s="152">
        <f>+'F2 TOTAL'!N61</f>
        <v>0</v>
      </c>
      <c r="D37" s="152"/>
    </row>
    <row r="38" spans="2:4" ht="15" customHeight="1">
      <c r="B38" s="155" t="s">
        <v>161</v>
      </c>
      <c r="C38" s="152">
        <f>+'F2 TOTAL'!O61</f>
        <v>0</v>
      </c>
      <c r="D38" s="152"/>
    </row>
    <row r="39" spans="2:4" ht="45" customHeight="1">
      <c r="B39" s="150" t="s">
        <v>162</v>
      </c>
      <c r="C39" s="151" t="s">
        <v>163</v>
      </c>
      <c r="D39" s="151" t="s">
        <v>156</v>
      </c>
    </row>
    <row r="40" spans="2:4" ht="15" customHeight="1">
      <c r="B40" s="154" t="s">
        <v>158</v>
      </c>
      <c r="C40" s="152"/>
      <c r="D40" s="152"/>
    </row>
    <row r="41" spans="2:4" ht="15" customHeight="1">
      <c r="B41" s="154" t="s">
        <v>159</v>
      </c>
      <c r="C41" s="152"/>
      <c r="D41" s="152"/>
    </row>
    <row r="42" spans="2:4" ht="15" customHeight="1">
      <c r="B42" s="154" t="s">
        <v>160</v>
      </c>
      <c r="C42" s="152"/>
      <c r="D42" s="152"/>
    </row>
    <row r="43" spans="2:4" ht="15" customHeight="1">
      <c r="B43" s="155" t="s">
        <v>161</v>
      </c>
      <c r="C43" s="152"/>
      <c r="D43" s="152"/>
    </row>
  </sheetData>
  <sheetProtection selectLockedCells="1"/>
  <mergeCells count="5">
    <mergeCell ref="B2:D2"/>
    <mergeCell ref="C4:D4"/>
    <mergeCell ref="B11:C11"/>
    <mergeCell ref="B12:C12"/>
    <mergeCell ref="B13:C13"/>
  </mergeCells>
  <conditionalFormatting sqref="B2">
    <cfRule type="expression" dxfId="7" priority="9">
      <formula>$F$2="OK"</formula>
    </cfRule>
    <cfRule type="expression" dxfId="6" priority="10">
      <formula>$F$2="NOK"</formula>
    </cfRule>
  </conditionalFormatting>
  <conditionalFormatting sqref="H23:I23">
    <cfRule type="containsText" dxfId="5" priority="5" operator="containsText" text="FAUX">
      <formula>NOT(ISERROR(SEARCH("FAUX",H23)))</formula>
    </cfRule>
    <cfRule type="containsText" dxfId="4" priority="6" operator="containsText" text="VRAI">
      <formula>NOT(ISERROR(SEARCH("VRAI",H23)))</formula>
    </cfRule>
  </conditionalFormatting>
  <conditionalFormatting sqref="H26:I26">
    <cfRule type="containsText" dxfId="3" priority="3" operator="containsText" text="FAUX">
      <formula>NOT(ISERROR(SEARCH("FAUX",H26)))</formula>
    </cfRule>
    <cfRule type="containsText" dxfId="2" priority="4" operator="containsText" text="VRAI">
      <formula>NOT(ISERROR(SEARCH("VRAI",H26)))</formula>
    </cfRule>
  </conditionalFormatting>
  <conditionalFormatting sqref="H31:I31">
    <cfRule type="containsText" dxfId="1" priority="1" operator="containsText" text="FAUX">
      <formula>NOT(ISERROR(SEARCH("FAUX",H31)))</formula>
    </cfRule>
    <cfRule type="containsText" dxfId="0" priority="2" operator="containsText" text="VRAI">
      <formula>NOT(ISERROR(SEARCH("VRAI",H31)))</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5310F5441D724782C73F00B2D5A397" ma:contentTypeVersion="14" ma:contentTypeDescription="Crée un document." ma:contentTypeScope="" ma:versionID="c026ac5aa052eef8c8883413f8f4286b">
  <xsd:schema xmlns:xsd="http://www.w3.org/2001/XMLSchema" xmlns:xs="http://www.w3.org/2001/XMLSchema" xmlns:p="http://schemas.microsoft.com/office/2006/metadata/properties" xmlns:ns2="6b8171b2-d12a-4ac1-a556-fb4f2eeaecc9" xmlns:ns3="9cedb8ba-0160-48af-812f-41528b6e944e" targetNamespace="http://schemas.microsoft.com/office/2006/metadata/properties" ma:root="true" ma:fieldsID="8c1a760f1037ee20f1b4a42c34614ff3" ns2:_="" ns3:_="">
    <xsd:import namespace="6b8171b2-d12a-4ac1-a556-fb4f2eeaecc9"/>
    <xsd:import namespace="9cedb8ba-0160-48af-812f-41528b6e94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dateethe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171b2-d12a-4ac1-a556-fb4f2eeaec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54d85eea-0a56-485b-a6a5-ec269a5a2c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dateetheure" ma:index="21" nillable="true" ma:displayName="date et heure" ma:format="DateOnly" ma:internalName="dateetheur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edb8ba-0160-48af-812f-41528b6e94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29c5cd-062c-40fc-bac9-60e8e5ff6346}" ma:internalName="TaxCatchAll" ma:showField="CatchAllData" ma:web="9cedb8ba-0160-48af-812f-41528b6e94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cedb8ba-0160-48af-812f-41528b6e944e" xsi:nil="true"/>
    <lcf76f155ced4ddcb4097134ff3c332f xmlns="6b8171b2-d12a-4ac1-a556-fb4f2eeaecc9">
      <Terms xmlns="http://schemas.microsoft.com/office/infopath/2007/PartnerControls"/>
    </lcf76f155ced4ddcb4097134ff3c332f>
    <dateetheure xmlns="6b8171b2-d12a-4ac1-a556-fb4f2eeaecc9" xsi:nil="true"/>
  </documentManagement>
</p:properties>
</file>

<file path=customXml/itemProps1.xml><?xml version="1.0" encoding="utf-8"?>
<ds:datastoreItem xmlns:ds="http://schemas.openxmlformats.org/officeDocument/2006/customXml" ds:itemID="{E39B50DD-DEFF-423D-B2EB-C8010163E532}">
  <ds:schemaRefs>
    <ds:schemaRef ds:uri="http://schemas.microsoft.com/sharepoint/v3/contenttype/forms"/>
  </ds:schemaRefs>
</ds:datastoreItem>
</file>

<file path=customXml/itemProps2.xml><?xml version="1.0" encoding="utf-8"?>
<ds:datastoreItem xmlns:ds="http://schemas.openxmlformats.org/officeDocument/2006/customXml" ds:itemID="{98A4A232-04EC-49C0-A3FE-701E1C630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171b2-d12a-4ac1-a556-fb4f2eeaecc9"/>
    <ds:schemaRef ds:uri="9cedb8ba-0160-48af-812f-41528b6e9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10B9D2-BDAC-4613-A48D-02F4A4E98137}">
  <ds:schemaRefs>
    <ds:schemaRef ds:uri="http://schemas.microsoft.com/office/2006/metadata/properties"/>
    <ds:schemaRef ds:uri="http://schemas.microsoft.com/office/infopath/2007/PartnerControls"/>
    <ds:schemaRef ds:uri="9cedb8ba-0160-48af-812f-41528b6e944e"/>
    <ds:schemaRef ds:uri="6b8171b2-d12a-4ac1-a556-fb4f2eeaecc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F1</vt:lpstr>
      <vt:lpstr>F2 SAS</vt:lpstr>
      <vt:lpstr>F2 FHL</vt:lpstr>
      <vt:lpstr>F2 ETAT-COMMUNAL</vt:lpstr>
      <vt:lpstr>F2 TOTAL</vt:lpstr>
      <vt:lpstr>F5</vt:lpstr>
      <vt:lpstr>'F1'!Print_Area</vt:lpstr>
      <vt:lpstr>'F5'!Print_Area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u127jg / Jessica Galhardo</cp:lastModifiedBy>
  <cp:lastPrinted>2021-08-06T07:49:21Z</cp:lastPrinted>
  <dcterms:created xsi:type="dcterms:W3CDTF">2012-03-30T12:18:13Z</dcterms:created>
  <dcterms:modified xsi:type="dcterms:W3CDTF">2025-03-11T10:32:02Z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0x0101000F5310F5441D724782C73F00B2D5A397</vt:lpwstr>
  </property>
  <property fmtid="{D5CDD505-2E9C-101B-9397-08002B2CF9AE}" pid="3" name="MediaServiceImageTags">
    <vt:lpwstr/>
  </property>
</Properties>
</file>